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c52b374912cf6f/Desktop/Half Retire/Online Group Training/"/>
    </mc:Choice>
  </mc:AlternateContent>
  <xr:revisionPtr revIDLastSave="0" documentId="14_{CFD18B17-C187-4E3D-BBF0-19445143A979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Summary" sheetId="7" r:id="rId1"/>
    <sheet name="Half Retire 3%" sheetId="1" r:id="rId2"/>
    <sheet name="Half Retire 5%" sheetId="2" r:id="rId3"/>
    <sheet name="Half Retire 7%" sheetId="4" r:id="rId4"/>
    <sheet name="Half Retire 10%" sheetId="3" r:id="rId5"/>
    <sheet name="Half Retire 12%" sheetId="5" r:id="rId6"/>
    <sheet name="Half Retire BE" sheetId="6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6" l="1"/>
  <c r="G18" i="6"/>
  <c r="F18" i="6"/>
  <c r="E18" i="6"/>
  <c r="D18" i="6"/>
  <c r="C18" i="6"/>
  <c r="B18" i="6"/>
  <c r="H14" i="6"/>
  <c r="H15" i="6" s="1"/>
  <c r="H17" i="6" s="1"/>
  <c r="H19" i="6" s="1"/>
  <c r="G14" i="6"/>
  <c r="G15" i="6" s="1"/>
  <c r="G17" i="6" s="1"/>
  <c r="G19" i="6" s="1"/>
  <c r="F14" i="6"/>
  <c r="F15" i="6" s="1"/>
  <c r="F17" i="6" s="1"/>
  <c r="F19" i="6" s="1"/>
  <c r="E14" i="6"/>
  <c r="E15" i="6" s="1"/>
  <c r="E17" i="6" s="1"/>
  <c r="E19" i="6" s="1"/>
  <c r="D14" i="6"/>
  <c r="D15" i="6" s="1"/>
  <c r="D17" i="6" s="1"/>
  <c r="C14" i="6"/>
  <c r="C15" i="6" s="1"/>
  <c r="C17" i="6" s="1"/>
  <c r="B14" i="6"/>
  <c r="B15" i="6" s="1"/>
  <c r="B17" i="6" s="1"/>
  <c r="B19" i="6" s="1"/>
  <c r="H11" i="6"/>
  <c r="H12" i="6" s="1"/>
  <c r="G11" i="6"/>
  <c r="G12" i="6" s="1"/>
  <c r="F11" i="6"/>
  <c r="F12" i="6" s="1"/>
  <c r="E11" i="6"/>
  <c r="E12" i="6" s="1"/>
  <c r="D11" i="6"/>
  <c r="D12" i="6" s="1"/>
  <c r="C11" i="6"/>
  <c r="C12" i="6" s="1"/>
  <c r="B11" i="6"/>
  <c r="B12" i="6" s="1"/>
  <c r="H18" i="5"/>
  <c r="G18" i="5"/>
  <c r="F18" i="5"/>
  <c r="E18" i="5"/>
  <c r="D18" i="5"/>
  <c r="C18" i="5"/>
  <c r="B18" i="5"/>
  <c r="H14" i="5"/>
  <c r="H15" i="5" s="1"/>
  <c r="H17" i="5" s="1"/>
  <c r="H19" i="5" s="1"/>
  <c r="G14" i="5"/>
  <c r="G15" i="5" s="1"/>
  <c r="G17" i="5" s="1"/>
  <c r="G19" i="5" s="1"/>
  <c r="F14" i="5"/>
  <c r="F15" i="5" s="1"/>
  <c r="F17" i="5" s="1"/>
  <c r="F19" i="5" s="1"/>
  <c r="E14" i="5"/>
  <c r="E15" i="5" s="1"/>
  <c r="E17" i="5" s="1"/>
  <c r="E19" i="5" s="1"/>
  <c r="D14" i="5"/>
  <c r="D15" i="5" s="1"/>
  <c r="D17" i="5" s="1"/>
  <c r="D19" i="5" s="1"/>
  <c r="C14" i="5"/>
  <c r="C15" i="5" s="1"/>
  <c r="C17" i="5" s="1"/>
  <c r="C19" i="5" s="1"/>
  <c r="B14" i="5"/>
  <c r="B15" i="5" s="1"/>
  <c r="B17" i="5" s="1"/>
  <c r="B19" i="5" s="1"/>
  <c r="H11" i="5"/>
  <c r="H12" i="5" s="1"/>
  <c r="G11" i="5"/>
  <c r="G12" i="5" s="1"/>
  <c r="F11" i="5"/>
  <c r="F12" i="5" s="1"/>
  <c r="E11" i="5"/>
  <c r="E12" i="5" s="1"/>
  <c r="D11" i="5"/>
  <c r="D12" i="5" s="1"/>
  <c r="C11" i="5"/>
  <c r="C12" i="5" s="1"/>
  <c r="B11" i="5"/>
  <c r="B12" i="5" s="1"/>
  <c r="H18" i="3"/>
  <c r="G18" i="3"/>
  <c r="F18" i="3"/>
  <c r="E18" i="3"/>
  <c r="D18" i="3"/>
  <c r="C18" i="3"/>
  <c r="B18" i="3"/>
  <c r="H14" i="3"/>
  <c r="H15" i="3" s="1"/>
  <c r="H17" i="3" s="1"/>
  <c r="H19" i="3" s="1"/>
  <c r="G14" i="3"/>
  <c r="G15" i="3" s="1"/>
  <c r="G17" i="3" s="1"/>
  <c r="G19" i="3" s="1"/>
  <c r="F14" i="3"/>
  <c r="F15" i="3" s="1"/>
  <c r="F17" i="3" s="1"/>
  <c r="F19" i="3" s="1"/>
  <c r="E14" i="3"/>
  <c r="E15" i="3" s="1"/>
  <c r="E17" i="3" s="1"/>
  <c r="E19" i="3" s="1"/>
  <c r="D14" i="3"/>
  <c r="D15" i="3" s="1"/>
  <c r="D17" i="3" s="1"/>
  <c r="D19" i="3" s="1"/>
  <c r="C14" i="3"/>
  <c r="C15" i="3" s="1"/>
  <c r="C17" i="3" s="1"/>
  <c r="C19" i="3" s="1"/>
  <c r="B14" i="3"/>
  <c r="B15" i="3" s="1"/>
  <c r="B17" i="3" s="1"/>
  <c r="B19" i="3" s="1"/>
  <c r="H11" i="3"/>
  <c r="H12" i="3" s="1"/>
  <c r="G11" i="3"/>
  <c r="G12" i="3" s="1"/>
  <c r="F11" i="3"/>
  <c r="F12" i="3" s="1"/>
  <c r="E11" i="3"/>
  <c r="E12" i="3" s="1"/>
  <c r="D11" i="3"/>
  <c r="D12" i="3" s="1"/>
  <c r="C11" i="3"/>
  <c r="C12" i="3" s="1"/>
  <c r="B11" i="3"/>
  <c r="B12" i="3" s="1"/>
  <c r="H18" i="4"/>
  <c r="G18" i="4"/>
  <c r="F18" i="4"/>
  <c r="E18" i="4"/>
  <c r="D18" i="4"/>
  <c r="C18" i="4"/>
  <c r="B18" i="4"/>
  <c r="H14" i="4"/>
  <c r="H15" i="4" s="1"/>
  <c r="H17" i="4" s="1"/>
  <c r="H19" i="4" s="1"/>
  <c r="G14" i="4"/>
  <c r="G15" i="4" s="1"/>
  <c r="G17" i="4" s="1"/>
  <c r="F14" i="4"/>
  <c r="F15" i="4" s="1"/>
  <c r="F17" i="4" s="1"/>
  <c r="F19" i="4" s="1"/>
  <c r="E14" i="4"/>
  <c r="E15" i="4" s="1"/>
  <c r="E17" i="4" s="1"/>
  <c r="D14" i="4"/>
  <c r="D15" i="4" s="1"/>
  <c r="D17" i="4" s="1"/>
  <c r="D19" i="4" s="1"/>
  <c r="C14" i="4"/>
  <c r="C15" i="4" s="1"/>
  <c r="C17" i="4" s="1"/>
  <c r="B14" i="4"/>
  <c r="B15" i="4" s="1"/>
  <c r="B17" i="4" s="1"/>
  <c r="B19" i="4" s="1"/>
  <c r="H11" i="4"/>
  <c r="H12" i="4" s="1"/>
  <c r="G11" i="4"/>
  <c r="G12" i="4" s="1"/>
  <c r="F11" i="4"/>
  <c r="F12" i="4" s="1"/>
  <c r="E11" i="4"/>
  <c r="E12" i="4" s="1"/>
  <c r="D11" i="4"/>
  <c r="D12" i="4" s="1"/>
  <c r="C11" i="4"/>
  <c r="C12" i="4" s="1"/>
  <c r="B11" i="4"/>
  <c r="B12" i="4" s="1"/>
  <c r="C21" i="2"/>
  <c r="C17" i="2"/>
  <c r="C18" i="2" s="1"/>
  <c r="C20" i="2" s="1"/>
  <c r="C22" i="2" s="1"/>
  <c r="C14" i="2"/>
  <c r="C15" i="2" s="1"/>
  <c r="B21" i="1"/>
  <c r="B17" i="1"/>
  <c r="B18" i="1" s="1"/>
  <c r="B20" i="1" s="1"/>
  <c r="B22" i="1" s="1"/>
  <c r="B14" i="1"/>
  <c r="B15" i="1" s="1"/>
  <c r="H21" i="2"/>
  <c r="G21" i="2"/>
  <c r="F21" i="2"/>
  <c r="E21" i="2"/>
  <c r="D21" i="2"/>
  <c r="B21" i="2"/>
  <c r="H17" i="2"/>
  <c r="H18" i="2" s="1"/>
  <c r="H20" i="2" s="1"/>
  <c r="H22" i="2" s="1"/>
  <c r="G17" i="2"/>
  <c r="G18" i="2" s="1"/>
  <c r="G20" i="2" s="1"/>
  <c r="F17" i="2"/>
  <c r="F18" i="2" s="1"/>
  <c r="F20" i="2" s="1"/>
  <c r="F22" i="2" s="1"/>
  <c r="E17" i="2"/>
  <c r="E18" i="2" s="1"/>
  <c r="E20" i="2" s="1"/>
  <c r="D17" i="2"/>
  <c r="D18" i="2" s="1"/>
  <c r="D20" i="2" s="1"/>
  <c r="D22" i="2" s="1"/>
  <c r="B17" i="2"/>
  <c r="B18" i="2" s="1"/>
  <c r="B20" i="2" s="1"/>
  <c r="H14" i="2"/>
  <c r="H15" i="2" s="1"/>
  <c r="G14" i="2"/>
  <c r="G15" i="2" s="1"/>
  <c r="F14" i="2"/>
  <c r="F15" i="2" s="1"/>
  <c r="E14" i="2"/>
  <c r="E15" i="2" s="1"/>
  <c r="D14" i="2"/>
  <c r="D15" i="2" s="1"/>
  <c r="B14" i="2"/>
  <c r="B15" i="2" s="1"/>
  <c r="H21" i="1"/>
  <c r="G21" i="1"/>
  <c r="F21" i="1"/>
  <c r="E21" i="1"/>
  <c r="D21" i="1"/>
  <c r="H17" i="1"/>
  <c r="H18" i="1" s="1"/>
  <c r="H20" i="1" s="1"/>
  <c r="H22" i="1" s="1"/>
  <c r="G17" i="1"/>
  <c r="G18" i="1" s="1"/>
  <c r="G20" i="1" s="1"/>
  <c r="F17" i="1"/>
  <c r="F18" i="1" s="1"/>
  <c r="F20" i="1" s="1"/>
  <c r="F22" i="1" s="1"/>
  <c r="E17" i="1"/>
  <c r="E18" i="1" s="1"/>
  <c r="E20" i="1" s="1"/>
  <c r="D17" i="1"/>
  <c r="D18" i="1" s="1"/>
  <c r="D20" i="1" s="1"/>
  <c r="D22" i="1" s="1"/>
  <c r="H14" i="1"/>
  <c r="H15" i="1" s="1"/>
  <c r="G14" i="1"/>
  <c r="G15" i="1" s="1"/>
  <c r="F14" i="1"/>
  <c r="F15" i="1" s="1"/>
  <c r="E14" i="1"/>
  <c r="E15" i="1" s="1"/>
  <c r="D14" i="1"/>
  <c r="D15" i="1" s="1"/>
  <c r="C21" i="1"/>
  <c r="C14" i="1"/>
  <c r="C15" i="1" s="1"/>
  <c r="C17" i="1"/>
  <c r="C18" i="1" s="1"/>
  <c r="C20" i="1" s="1"/>
  <c r="D23" i="1" l="1"/>
  <c r="B20" i="4"/>
  <c r="B20" i="3"/>
  <c r="C20" i="3"/>
  <c r="E20" i="3"/>
  <c r="F20" i="3"/>
  <c r="G20" i="3"/>
  <c r="B20" i="5"/>
  <c r="D20" i="5"/>
  <c r="F20" i="5"/>
  <c r="H20" i="5"/>
  <c r="G20" i="6"/>
  <c r="D19" i="6"/>
  <c r="D20" i="6" s="1"/>
  <c r="C19" i="6"/>
  <c r="C20" i="6" s="1"/>
  <c r="B20" i="6"/>
  <c r="F20" i="6"/>
  <c r="E20" i="6"/>
  <c r="H20" i="6"/>
  <c r="C20" i="5"/>
  <c r="G20" i="5"/>
  <c r="E20" i="5"/>
  <c r="D20" i="3"/>
  <c r="H20" i="3"/>
  <c r="C19" i="4"/>
  <c r="C20" i="4" s="1"/>
  <c r="G19" i="4"/>
  <c r="E19" i="4"/>
  <c r="E20" i="4" s="1"/>
  <c r="F20" i="4"/>
  <c r="D20" i="4"/>
  <c r="H20" i="4"/>
  <c r="G20" i="4"/>
  <c r="C23" i="2"/>
  <c r="B23" i="1"/>
  <c r="G22" i="1"/>
  <c r="G23" i="1" s="1"/>
  <c r="H23" i="1"/>
  <c r="E22" i="1"/>
  <c r="F23" i="1"/>
  <c r="C22" i="1"/>
  <c r="C23" i="1" s="1"/>
  <c r="B22" i="2"/>
  <c r="G22" i="2"/>
  <c r="G23" i="2" s="1"/>
  <c r="E22" i="2"/>
  <c r="H23" i="2"/>
  <c r="D23" i="2"/>
  <c r="B23" i="2"/>
  <c r="F23" i="2"/>
  <c r="E23" i="2"/>
  <c r="E23" i="1"/>
</calcChain>
</file>

<file path=xl/sharedStrings.xml><?xml version="1.0" encoding="utf-8"?>
<sst xmlns="http://schemas.openxmlformats.org/spreadsheetml/2006/main" count="109" uniqueCount="29">
  <si>
    <t>Half Retirement Analysis</t>
  </si>
  <si>
    <t>Rate of return required to keep your current income = 44%</t>
  </si>
  <si>
    <t>If you make a 5% return on the sales price, holding your business for 5 years is worth 4.44X every dollar you earn today</t>
  </si>
  <si>
    <t xml:space="preserve">    e.g. if you make $250,000 from your business, it is worth 4.44 x $250K to Half-Retire for 5 years or $1,220,313</t>
  </si>
  <si>
    <t>At a 5% return on the sales price, every year you Half-Retire earns you 85% more than selling</t>
  </si>
  <si>
    <t xml:space="preserve">    Here is the math</t>
  </si>
  <si>
    <t>Current Income Half Retirement</t>
  </si>
  <si>
    <t>Sell the business for 3X earnings</t>
  </si>
  <si>
    <t>Subtract taxes</t>
  </si>
  <si>
    <t>Earn 5% return or 15% of current income</t>
  </si>
  <si>
    <t>100% - (Rate of return * sales multiple * (100%- tax rate)) = decrease in annual income</t>
  </si>
  <si>
    <t>e.g.</t>
  </si>
  <si>
    <t>100% now - 5% return on sales price * 3X multiple on sale (15%) * 75% net of taxes = 88.75% less income</t>
  </si>
  <si>
    <t>Half Retirement Total Income</t>
  </si>
  <si>
    <t>Years before exit</t>
  </si>
  <si>
    <t>Current cash income</t>
  </si>
  <si>
    <t>Current non-cash business income</t>
  </si>
  <si>
    <t>Half-Retirement years</t>
  </si>
  <si>
    <t xml:space="preserve">    Total Half-Retirement Income</t>
  </si>
  <si>
    <t>Business Exit Price</t>
  </si>
  <si>
    <t>Net of taxes (25%)</t>
  </si>
  <si>
    <t>Investment Return</t>
  </si>
  <si>
    <t>Annual Return</t>
  </si>
  <si>
    <t>Non-business years</t>
  </si>
  <si>
    <t xml:space="preserve">    Total Non-business years income</t>
  </si>
  <si>
    <t>Total Income</t>
  </si>
  <si>
    <t>Notes:</t>
  </si>
  <si>
    <t xml:space="preserve">  - All scenarios do not dip into principal</t>
  </si>
  <si>
    <t xml:space="preserve">  - Assumed the business does not increase in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</si>
</sst>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64" fontId="4" fillId="0" borderId="1" xfId="1" applyNumberFormat="1" applyFont="1" applyBorder="1"/>
    <xf numFmtId="0" fontId="4" fillId="0" borderId="1" xfId="0" applyFont="1" applyBorder="1"/>
    <xf numFmtId="9" fontId="4" fillId="0" borderId="1" xfId="0" applyNumberFormat="1" applyFont="1" applyBorder="1"/>
    <xf numFmtId="0" fontId="4" fillId="0" borderId="0" xfId="0" applyFont="1" applyAlignment="1"/>
    <xf numFmtId="164" fontId="2" fillId="0" borderId="0" xfId="0" applyNumberFormat="1" applyFont="1"/>
    <xf numFmtId="0" fontId="6" fillId="0" borderId="0" xfId="0" applyFont="1"/>
    <xf numFmtId="9" fontId="0" fillId="0" borderId="0" xfId="0" applyNumberFormat="1"/>
    <xf numFmtId="0" fontId="2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191705</xdr:rowOff>
    </xdr:from>
    <xdr:to>
      <xdr:col>1</xdr:col>
      <xdr:colOff>517338</xdr:colOff>
      <xdr:row>5</xdr:row>
      <xdr:rowOff>9524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2875" y="391730"/>
          <a:ext cx="2288988" cy="61791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190500</xdr:rowOff>
    </xdr:from>
    <xdr:to>
      <xdr:col>0</xdr:col>
      <xdr:colOff>2527113</xdr:colOff>
      <xdr:row>5</xdr:row>
      <xdr:rowOff>8319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D1BDE5A-93DD-4702-B482-84F9052C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38125" y="390525"/>
          <a:ext cx="2288988" cy="61791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133350</xdr:rowOff>
    </xdr:from>
    <xdr:to>
      <xdr:col>0</xdr:col>
      <xdr:colOff>2450913</xdr:colOff>
      <xdr:row>4</xdr:row>
      <xdr:rowOff>151194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6580C7-C0B6-4F3C-A9DC-D3D58AD67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61925" y="333375"/>
          <a:ext cx="2288988" cy="61791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0</xdr:rowOff>
    </xdr:from>
    <xdr:to>
      <xdr:col>1</xdr:col>
      <xdr:colOff>12513</xdr:colOff>
      <xdr:row>4</xdr:row>
      <xdr:rowOff>17844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791C7DF-4CB2-4E22-8CCE-028035A9E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0975" y="200025"/>
          <a:ext cx="2288988" cy="61791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19050</xdr:rowOff>
    </xdr:from>
    <xdr:to>
      <xdr:col>1</xdr:col>
      <xdr:colOff>136338</xdr:colOff>
      <xdr:row>4</xdr:row>
      <xdr:rowOff>36894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E5E688-2B8A-4B58-9A4B-E243D3D1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0500" y="219075"/>
          <a:ext cx="2288988" cy="617919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190500</xdr:rowOff>
    </xdr:from>
    <xdr:to>
      <xdr:col>1</xdr:col>
      <xdr:colOff>12513</xdr:colOff>
      <xdr:row>4</xdr:row>
      <xdr:rowOff>8319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486DFB-E865-4504-AC9D-DBB8DB4D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2400" y="190500"/>
          <a:ext cx="2288988" cy="617919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28575</xdr:rowOff>
    </xdr:from>
    <xdr:to>
      <xdr:col>0</xdr:col>
      <xdr:colOff>2498538</xdr:colOff>
      <xdr:row>4</xdr:row>
      <xdr:rowOff>46419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876CFB74-6C73-427E-8AE7-AF748DF4F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9550" y="228600"/>
          <a:ext cx="2288988" cy="61791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workbookViewId="0">
      <selection activeCell="A35" sqref="A35"/>
    </sheetView>
  </sheetViews>
  <sheetFormatPr defaultRowHeight="12.75" x14ac:dyDescent="0.2"/>
  <cols>
    <col min="1" max="1" width="28.7109375" customWidth="1"/>
    <col min="2" max="2" width="37.28515625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.75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5.75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23.25" x14ac:dyDescent="0.35">
      <c r="A8" s="2" t="s">
        <v>0</v>
      </c>
      <c r="B8" s="2"/>
      <c r="C8" s="2"/>
      <c r="D8" s="1"/>
      <c r="E8" s="1"/>
      <c r="F8" s="1"/>
      <c r="G8" s="1"/>
      <c r="H8" s="1"/>
      <c r="I8" s="1"/>
    </row>
    <row r="9" spans="1:9" ht="23.25" x14ac:dyDescent="0.35">
      <c r="A9" s="2"/>
      <c r="B9" s="2"/>
      <c r="C9" s="2"/>
      <c r="D9" s="1"/>
      <c r="E9" s="1"/>
      <c r="F9" s="1"/>
      <c r="G9" s="1"/>
      <c r="H9" s="1"/>
      <c r="I9" s="1"/>
    </row>
    <row r="10" spans="1:9" ht="23.25" x14ac:dyDescent="0.35">
      <c r="A10" s="10" t="s">
        <v>1</v>
      </c>
      <c r="B10" s="2"/>
      <c r="C10" s="2"/>
      <c r="D10" s="1"/>
      <c r="E10" s="1"/>
      <c r="F10" s="1"/>
      <c r="G10" s="1"/>
      <c r="H10" s="1"/>
      <c r="I10" s="1"/>
    </row>
    <row r="11" spans="1:9" ht="23.25" x14ac:dyDescent="0.35">
      <c r="A11" s="10"/>
      <c r="B11" s="2"/>
      <c r="C11" s="2"/>
      <c r="D11" s="1"/>
      <c r="E11" s="1"/>
      <c r="F11" s="1"/>
      <c r="G11" s="1"/>
      <c r="H11" s="1"/>
      <c r="I11" s="1"/>
    </row>
    <row r="12" spans="1:9" ht="23.25" x14ac:dyDescent="0.35">
      <c r="A12" s="10" t="s">
        <v>2</v>
      </c>
      <c r="B12" s="2"/>
      <c r="C12" s="2"/>
      <c r="D12" s="1"/>
      <c r="E12" s="1"/>
      <c r="F12" s="1"/>
      <c r="G12" s="1"/>
      <c r="H12" s="1"/>
      <c r="I12" s="1"/>
    </row>
    <row r="13" spans="1:9" ht="23.25" x14ac:dyDescent="0.35">
      <c r="A13" s="10" t="s">
        <v>3</v>
      </c>
      <c r="B13" s="2"/>
      <c r="C13" s="2"/>
      <c r="D13" s="1"/>
      <c r="E13" s="1"/>
      <c r="F13" s="1"/>
      <c r="G13" s="1"/>
      <c r="H13" s="1"/>
      <c r="I13" s="1"/>
    </row>
    <row r="16" spans="1:9" ht="15" x14ac:dyDescent="0.2">
      <c r="A16" s="10" t="s">
        <v>4</v>
      </c>
    </row>
    <row r="19" spans="1:3" ht="15" x14ac:dyDescent="0.2">
      <c r="A19" s="10" t="s">
        <v>5</v>
      </c>
    </row>
    <row r="20" spans="1:3" x14ac:dyDescent="0.2">
      <c r="B20" s="12" t="s">
        <v>6</v>
      </c>
      <c r="C20" s="13">
        <v>1</v>
      </c>
    </row>
    <row r="22" spans="1:3" x14ac:dyDescent="0.2">
      <c r="B22" s="12" t="s">
        <v>7</v>
      </c>
    </row>
    <row r="23" spans="1:3" x14ac:dyDescent="0.2">
      <c r="B23" s="12" t="s">
        <v>8</v>
      </c>
      <c r="C23" s="13">
        <v>0.25</v>
      </c>
    </row>
    <row r="24" spans="1:3" x14ac:dyDescent="0.2">
      <c r="B24" s="12" t="s">
        <v>9</v>
      </c>
      <c r="C24" s="13">
        <v>-0.15</v>
      </c>
    </row>
    <row r="29" spans="1:3" x14ac:dyDescent="0.2">
      <c r="A29" s="12" t="s">
        <v>10</v>
      </c>
    </row>
    <row r="31" spans="1:3" x14ac:dyDescent="0.2">
      <c r="A31" t="s">
        <v>11</v>
      </c>
    </row>
    <row r="33" spans="1:1" x14ac:dyDescent="0.2">
      <c r="A33" s="12" t="s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H31"/>
  <sheetViews>
    <sheetView workbookViewId="0">
      <selection sqref="A1:I54"/>
    </sheetView>
  </sheetViews>
  <sheetFormatPr defaultColWidth="9.140625" defaultRowHeight="15.75" x14ac:dyDescent="0.25"/>
  <cols>
    <col min="1" max="1" width="39.42578125" style="1" customWidth="1"/>
    <col min="2" max="2" width="13.85546875" style="1" customWidth="1"/>
    <col min="3" max="8" width="14.140625" style="1" customWidth="1"/>
    <col min="9" max="16384" width="9.140625" style="1"/>
  </cols>
  <sheetData>
    <row r="8" spans="1:8" ht="23.25" x14ac:dyDescent="0.35">
      <c r="A8" s="2" t="s">
        <v>13</v>
      </c>
      <c r="B8" s="2"/>
      <c r="C8" s="2"/>
    </row>
    <row r="9" spans="1:8" ht="23.25" x14ac:dyDescent="0.35">
      <c r="A9" s="2"/>
      <c r="B9" s="2"/>
      <c r="C9" s="2"/>
    </row>
    <row r="10" spans="1:8" x14ac:dyDescent="0.25">
      <c r="C10" s="14" t="s">
        <v>14</v>
      </c>
      <c r="D10" s="14"/>
      <c r="E10" s="14"/>
      <c r="F10" s="14"/>
      <c r="G10" s="14"/>
      <c r="H10" s="14"/>
    </row>
    <row r="11" spans="1:8" ht="19.899999999999999" customHeight="1" x14ac:dyDescent="0.25">
      <c r="A11" s="4"/>
      <c r="B11" s="4">
        <v>0</v>
      </c>
      <c r="C11" s="4">
        <v>1</v>
      </c>
      <c r="D11" s="4">
        <v>3</v>
      </c>
      <c r="E11" s="4">
        <v>5</v>
      </c>
      <c r="F11" s="4">
        <v>10</v>
      </c>
      <c r="G11" s="4">
        <v>15</v>
      </c>
      <c r="H11" s="4">
        <v>25</v>
      </c>
    </row>
    <row r="12" spans="1:8" ht="19.899999999999999" customHeight="1" x14ac:dyDescent="0.25">
      <c r="A12" s="5" t="s">
        <v>15</v>
      </c>
      <c r="B12" s="7">
        <v>250000</v>
      </c>
      <c r="C12" s="7">
        <v>250000</v>
      </c>
      <c r="D12" s="7">
        <v>250000</v>
      </c>
      <c r="E12" s="7">
        <v>250000</v>
      </c>
      <c r="F12" s="7">
        <v>250000</v>
      </c>
      <c r="G12" s="7">
        <v>250000</v>
      </c>
      <c r="H12" s="7">
        <v>250000</v>
      </c>
    </row>
    <row r="13" spans="1:8" ht="19.899999999999999" customHeight="1" x14ac:dyDescent="0.25">
      <c r="A13" s="5" t="s">
        <v>16</v>
      </c>
      <c r="B13" s="7">
        <v>25000</v>
      </c>
      <c r="C13" s="7">
        <v>25000</v>
      </c>
      <c r="D13" s="7">
        <v>25000</v>
      </c>
      <c r="E13" s="7">
        <v>25000</v>
      </c>
      <c r="F13" s="7">
        <v>25000</v>
      </c>
      <c r="G13" s="7">
        <v>25000</v>
      </c>
      <c r="H13" s="7">
        <v>25000</v>
      </c>
    </row>
    <row r="14" spans="1:8" ht="19.899999999999999" customHeight="1" x14ac:dyDescent="0.25">
      <c r="A14" s="5" t="s">
        <v>17</v>
      </c>
      <c r="B14" s="8">
        <f>+B11</f>
        <v>0</v>
      </c>
      <c r="C14" s="8">
        <f>+C11</f>
        <v>1</v>
      </c>
      <c r="D14" s="8">
        <f t="shared" ref="D14:H14" si="0">+D11</f>
        <v>3</v>
      </c>
      <c r="E14" s="8">
        <f t="shared" si="0"/>
        <v>5</v>
      </c>
      <c r="F14" s="8">
        <f t="shared" si="0"/>
        <v>10</v>
      </c>
      <c r="G14" s="8">
        <f t="shared" si="0"/>
        <v>15</v>
      </c>
      <c r="H14" s="8">
        <f t="shared" si="0"/>
        <v>25</v>
      </c>
    </row>
    <row r="15" spans="1:8" ht="19.899999999999999" customHeight="1" x14ac:dyDescent="0.25">
      <c r="A15" s="5" t="s">
        <v>18</v>
      </c>
      <c r="B15" s="7">
        <f>+(B12+B13)*B14</f>
        <v>0</v>
      </c>
      <c r="C15" s="7">
        <f>+(C12+C13)*C14</f>
        <v>275000</v>
      </c>
      <c r="D15" s="7">
        <f t="shared" ref="D15:H15" si="1">+(D12+D13)*D14</f>
        <v>825000</v>
      </c>
      <c r="E15" s="7">
        <f t="shared" si="1"/>
        <v>1375000</v>
      </c>
      <c r="F15" s="7">
        <f t="shared" si="1"/>
        <v>2750000</v>
      </c>
      <c r="G15" s="7">
        <f t="shared" si="1"/>
        <v>4125000</v>
      </c>
      <c r="H15" s="7">
        <f t="shared" si="1"/>
        <v>6875000</v>
      </c>
    </row>
    <row r="16" spans="1:8" ht="19.899999999999999" customHeight="1" x14ac:dyDescent="0.25">
      <c r="A16" s="5"/>
      <c r="B16" s="8"/>
      <c r="C16" s="8"/>
      <c r="D16" s="8"/>
      <c r="E16" s="8"/>
      <c r="F16" s="8"/>
      <c r="G16" s="8"/>
      <c r="H16" s="8"/>
    </row>
    <row r="17" spans="1:8" ht="19.899999999999999" customHeight="1" x14ac:dyDescent="0.25">
      <c r="A17" s="5" t="s">
        <v>19</v>
      </c>
      <c r="B17" s="7">
        <f>+(B12+B13)*3</f>
        <v>825000</v>
      </c>
      <c r="C17" s="7">
        <f>+(C12+C13)*3</f>
        <v>825000</v>
      </c>
      <c r="D17" s="7">
        <f t="shared" ref="D17:H17" si="2">+(D12+D13)*3</f>
        <v>825000</v>
      </c>
      <c r="E17" s="7">
        <f t="shared" si="2"/>
        <v>825000</v>
      </c>
      <c r="F17" s="7">
        <f t="shared" si="2"/>
        <v>825000</v>
      </c>
      <c r="G17" s="7">
        <f t="shared" si="2"/>
        <v>825000</v>
      </c>
      <c r="H17" s="7">
        <f t="shared" si="2"/>
        <v>825000</v>
      </c>
    </row>
    <row r="18" spans="1:8" ht="19.899999999999999" customHeight="1" x14ac:dyDescent="0.25">
      <c r="A18" s="5" t="s">
        <v>20</v>
      </c>
      <c r="B18" s="7">
        <f>+B17*0.75</f>
        <v>618750</v>
      </c>
      <c r="C18" s="7">
        <f>+C17*0.75</f>
        <v>618750</v>
      </c>
      <c r="D18" s="7">
        <f t="shared" ref="D18:H18" si="3">+D17*0.75</f>
        <v>618750</v>
      </c>
      <c r="E18" s="7">
        <f t="shared" si="3"/>
        <v>618750</v>
      </c>
      <c r="F18" s="7">
        <f t="shared" si="3"/>
        <v>618750</v>
      </c>
      <c r="G18" s="7">
        <f t="shared" si="3"/>
        <v>618750</v>
      </c>
      <c r="H18" s="7">
        <f t="shared" si="3"/>
        <v>618750</v>
      </c>
    </row>
    <row r="19" spans="1:8" ht="19.899999999999999" customHeight="1" x14ac:dyDescent="0.25">
      <c r="A19" s="5" t="s">
        <v>21</v>
      </c>
      <c r="B19" s="9">
        <v>0.03</v>
      </c>
      <c r="C19" s="9">
        <v>0.03</v>
      </c>
      <c r="D19" s="9">
        <v>0.03</v>
      </c>
      <c r="E19" s="9">
        <v>0.03</v>
      </c>
      <c r="F19" s="9">
        <v>0.03</v>
      </c>
      <c r="G19" s="9">
        <v>0.03</v>
      </c>
      <c r="H19" s="9">
        <v>0.03</v>
      </c>
    </row>
    <row r="20" spans="1:8" ht="19.899999999999999" customHeight="1" x14ac:dyDescent="0.25">
      <c r="A20" s="5" t="s">
        <v>22</v>
      </c>
      <c r="B20" s="7">
        <f>+B18*B19</f>
        <v>18562.5</v>
      </c>
      <c r="C20" s="7">
        <f>+C18*C19</f>
        <v>18562.5</v>
      </c>
      <c r="D20" s="7">
        <f t="shared" ref="D20:H20" si="4">+D18*D19</f>
        <v>18562.5</v>
      </c>
      <c r="E20" s="7">
        <f t="shared" si="4"/>
        <v>18562.5</v>
      </c>
      <c r="F20" s="7">
        <f t="shared" si="4"/>
        <v>18562.5</v>
      </c>
      <c r="G20" s="7">
        <f t="shared" si="4"/>
        <v>18562.5</v>
      </c>
      <c r="H20" s="7">
        <f t="shared" si="4"/>
        <v>18562.5</v>
      </c>
    </row>
    <row r="21" spans="1:8" ht="19.899999999999999" customHeight="1" x14ac:dyDescent="0.25">
      <c r="A21" s="5" t="s">
        <v>23</v>
      </c>
      <c r="B21" s="8">
        <f>25-B11</f>
        <v>25</v>
      </c>
      <c r="C21" s="8">
        <f>25-C11</f>
        <v>24</v>
      </c>
      <c r="D21" s="8">
        <f t="shared" ref="D21:H21" si="5">25-D11</f>
        <v>22</v>
      </c>
      <c r="E21" s="8">
        <f t="shared" si="5"/>
        <v>20</v>
      </c>
      <c r="F21" s="8">
        <f t="shared" si="5"/>
        <v>15</v>
      </c>
      <c r="G21" s="8">
        <f t="shared" si="5"/>
        <v>10</v>
      </c>
      <c r="H21" s="8">
        <f t="shared" si="5"/>
        <v>0</v>
      </c>
    </row>
    <row r="22" spans="1:8" ht="19.899999999999999" customHeight="1" x14ac:dyDescent="0.25">
      <c r="A22" s="5" t="s">
        <v>24</v>
      </c>
      <c r="B22" s="7">
        <f>+B20*B21</f>
        <v>464062.5</v>
      </c>
      <c r="C22" s="7">
        <f>+C20*C21</f>
        <v>445500</v>
      </c>
      <c r="D22" s="7">
        <f t="shared" ref="D22:H22" si="6">+D20*D21</f>
        <v>408375</v>
      </c>
      <c r="E22" s="7">
        <f t="shared" si="6"/>
        <v>371250</v>
      </c>
      <c r="F22" s="7">
        <f t="shared" si="6"/>
        <v>278437.5</v>
      </c>
      <c r="G22" s="7">
        <f t="shared" si="6"/>
        <v>185625</v>
      </c>
      <c r="H22" s="7">
        <f t="shared" si="6"/>
        <v>0</v>
      </c>
    </row>
    <row r="23" spans="1:8" ht="19.899999999999999" customHeight="1" x14ac:dyDescent="0.25">
      <c r="A23" s="5" t="s">
        <v>25</v>
      </c>
      <c r="B23" s="6">
        <f>+B22+B15</f>
        <v>464062.5</v>
      </c>
      <c r="C23" s="6">
        <f>+C22+C15</f>
        <v>720500</v>
      </c>
      <c r="D23" s="6">
        <f t="shared" ref="D23:H23" si="7">+D22+D15</f>
        <v>1233375</v>
      </c>
      <c r="E23" s="6">
        <f t="shared" si="7"/>
        <v>1746250</v>
      </c>
      <c r="F23" s="6">
        <f t="shared" si="7"/>
        <v>3028437.5</v>
      </c>
      <c r="G23" s="6">
        <f t="shared" si="7"/>
        <v>4310625</v>
      </c>
      <c r="H23" s="6">
        <f t="shared" si="7"/>
        <v>6875000</v>
      </c>
    </row>
    <row r="26" spans="1:8" x14ac:dyDescent="0.25">
      <c r="A26" s="1" t="s">
        <v>26</v>
      </c>
    </row>
    <row r="27" spans="1:8" x14ac:dyDescent="0.25">
      <c r="A27" s="3" t="s">
        <v>27</v>
      </c>
      <c r="B27" s="3"/>
    </row>
    <row r="28" spans="1:8" x14ac:dyDescent="0.25">
      <c r="A28" s="3" t="s">
        <v>28</v>
      </c>
      <c r="B28" s="3"/>
    </row>
    <row r="29" spans="1:8" x14ac:dyDescent="0.25">
      <c r="A29" s="3"/>
      <c r="B29" s="3"/>
    </row>
    <row r="30" spans="1:8" x14ac:dyDescent="0.25">
      <c r="A30" s="3"/>
      <c r="B30" s="3"/>
    </row>
    <row r="31" spans="1:8" x14ac:dyDescent="0.25">
      <c r="A31" s="3"/>
      <c r="B31" s="3"/>
    </row>
  </sheetData>
  <mergeCells count="1">
    <mergeCell ref="C10:H10"/>
  </mergeCells>
  <phoneticPr fontId="1" type="noConversion"/>
  <pageMargins left="0.75" right="0.75" top="1" bottom="1" header="0.5" footer="0.5"/>
  <pageSetup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2"/>
  <sheetViews>
    <sheetView workbookViewId="0">
      <selection activeCell="C25" sqref="C25"/>
    </sheetView>
  </sheetViews>
  <sheetFormatPr defaultRowHeight="12.75" x14ac:dyDescent="0.2"/>
  <cols>
    <col min="1" max="1" width="39.85546875" customWidth="1"/>
    <col min="2" max="8" width="17.42578125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.75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5.75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23.25" x14ac:dyDescent="0.35">
      <c r="A8" s="2" t="s">
        <v>13</v>
      </c>
      <c r="B8" s="2"/>
      <c r="C8" s="2"/>
      <c r="D8" s="1"/>
      <c r="E8" s="1"/>
      <c r="F8" s="1"/>
      <c r="G8" s="1"/>
      <c r="H8" s="1"/>
      <c r="I8" s="1"/>
    </row>
    <row r="9" spans="1:9" ht="23.25" x14ac:dyDescent="0.35">
      <c r="A9" s="2"/>
      <c r="B9" s="2"/>
      <c r="C9" s="2"/>
      <c r="D9" s="1"/>
      <c r="E9" s="1"/>
      <c r="F9" s="1"/>
      <c r="G9" s="1"/>
      <c r="H9" s="1"/>
      <c r="I9" s="1"/>
    </row>
    <row r="10" spans="1:9" ht="15.75" x14ac:dyDescent="0.25">
      <c r="A10" s="1"/>
      <c r="B10" s="14" t="s">
        <v>14</v>
      </c>
      <c r="C10" s="14"/>
      <c r="D10" s="14"/>
      <c r="E10" s="14"/>
      <c r="F10" s="14"/>
      <c r="G10" s="14"/>
      <c r="H10" s="14"/>
      <c r="I10" s="1"/>
    </row>
    <row r="11" spans="1:9" ht="15.75" x14ac:dyDescent="0.25">
      <c r="A11" s="4"/>
      <c r="B11" s="4">
        <v>0</v>
      </c>
      <c r="C11" s="4">
        <v>1</v>
      </c>
      <c r="D11" s="4">
        <v>3</v>
      </c>
      <c r="E11" s="4">
        <v>5</v>
      </c>
      <c r="F11" s="4">
        <v>10</v>
      </c>
      <c r="G11" s="4">
        <v>15</v>
      </c>
      <c r="H11" s="4">
        <v>25</v>
      </c>
      <c r="I11" s="1"/>
    </row>
    <row r="12" spans="1:9" ht="15.75" x14ac:dyDescent="0.25">
      <c r="A12" s="5" t="s">
        <v>15</v>
      </c>
      <c r="B12" s="7">
        <v>250000</v>
      </c>
      <c r="C12" s="7">
        <v>250000</v>
      </c>
      <c r="D12" s="7">
        <v>250000</v>
      </c>
      <c r="E12" s="7">
        <v>250000</v>
      </c>
      <c r="F12" s="7">
        <v>250000</v>
      </c>
      <c r="G12" s="7">
        <v>250000</v>
      </c>
      <c r="H12" s="7">
        <v>250000</v>
      </c>
      <c r="I12" s="1"/>
    </row>
    <row r="13" spans="1:9" ht="15.75" x14ac:dyDescent="0.25">
      <c r="A13" s="5" t="s">
        <v>16</v>
      </c>
      <c r="B13" s="7">
        <v>25000</v>
      </c>
      <c r="C13" s="7">
        <v>25000</v>
      </c>
      <c r="D13" s="7">
        <v>25000</v>
      </c>
      <c r="E13" s="7">
        <v>25000</v>
      </c>
      <c r="F13" s="7">
        <v>25000</v>
      </c>
      <c r="G13" s="7">
        <v>25000</v>
      </c>
      <c r="H13" s="7">
        <v>25000</v>
      </c>
      <c r="I13" s="1"/>
    </row>
    <row r="14" spans="1:9" ht="15.75" x14ac:dyDescent="0.25">
      <c r="A14" s="5" t="s">
        <v>17</v>
      </c>
      <c r="B14" s="8">
        <f>+B11</f>
        <v>0</v>
      </c>
      <c r="C14" s="8">
        <f>+C11</f>
        <v>1</v>
      </c>
      <c r="D14" s="8">
        <f t="shared" ref="D14:H14" si="0">+D11</f>
        <v>3</v>
      </c>
      <c r="E14" s="8">
        <f t="shared" si="0"/>
        <v>5</v>
      </c>
      <c r="F14" s="8">
        <f t="shared" si="0"/>
        <v>10</v>
      </c>
      <c r="G14" s="8">
        <f t="shared" si="0"/>
        <v>15</v>
      </c>
      <c r="H14" s="8">
        <f t="shared" si="0"/>
        <v>25</v>
      </c>
      <c r="I14" s="1"/>
    </row>
    <row r="15" spans="1:9" ht="15.75" x14ac:dyDescent="0.25">
      <c r="A15" s="5" t="s">
        <v>18</v>
      </c>
      <c r="B15" s="7">
        <f>+(B12+B13)*B14</f>
        <v>0</v>
      </c>
      <c r="C15" s="7">
        <f>+(C12+C13)*C14</f>
        <v>275000</v>
      </c>
      <c r="D15" s="7">
        <f t="shared" ref="D15:H15" si="1">+(D12+D13)*D14</f>
        <v>825000</v>
      </c>
      <c r="E15" s="7">
        <f t="shared" si="1"/>
        <v>1375000</v>
      </c>
      <c r="F15" s="7">
        <f t="shared" si="1"/>
        <v>2750000</v>
      </c>
      <c r="G15" s="7">
        <f t="shared" si="1"/>
        <v>4125000</v>
      </c>
      <c r="H15" s="7">
        <f t="shared" si="1"/>
        <v>6875000</v>
      </c>
      <c r="I15" s="1"/>
    </row>
    <row r="16" spans="1:9" ht="15.75" x14ac:dyDescent="0.25">
      <c r="A16" s="5"/>
      <c r="B16" s="8"/>
      <c r="C16" s="8"/>
      <c r="D16" s="8"/>
      <c r="E16" s="8"/>
      <c r="F16" s="8"/>
      <c r="G16" s="8"/>
      <c r="H16" s="8"/>
      <c r="I16" s="1"/>
    </row>
    <row r="17" spans="1:9" ht="15.75" x14ac:dyDescent="0.25">
      <c r="A17" s="5" t="s">
        <v>19</v>
      </c>
      <c r="B17" s="7">
        <f>+(B12+B13)*3</f>
        <v>825000</v>
      </c>
      <c r="C17" s="7">
        <f>+(C12+C13)*3</f>
        <v>825000</v>
      </c>
      <c r="D17" s="7">
        <f t="shared" ref="D17:H17" si="2">+(D12+D13)*3</f>
        <v>825000</v>
      </c>
      <c r="E17" s="7">
        <f t="shared" si="2"/>
        <v>825000</v>
      </c>
      <c r="F17" s="7">
        <f t="shared" si="2"/>
        <v>825000</v>
      </c>
      <c r="G17" s="7">
        <f t="shared" si="2"/>
        <v>825000</v>
      </c>
      <c r="H17" s="7">
        <f t="shared" si="2"/>
        <v>825000</v>
      </c>
      <c r="I17" s="1"/>
    </row>
    <row r="18" spans="1:9" ht="15.75" x14ac:dyDescent="0.25">
      <c r="A18" s="5" t="s">
        <v>20</v>
      </c>
      <c r="B18" s="7">
        <f>+B17*0.75</f>
        <v>618750</v>
      </c>
      <c r="C18" s="7">
        <f>+C17*0.75</f>
        <v>618750</v>
      </c>
      <c r="D18" s="7">
        <f t="shared" ref="D18:H18" si="3">+D17*0.75</f>
        <v>618750</v>
      </c>
      <c r="E18" s="7">
        <f t="shared" si="3"/>
        <v>618750</v>
      </c>
      <c r="F18" s="7">
        <f t="shared" si="3"/>
        <v>618750</v>
      </c>
      <c r="G18" s="7">
        <f t="shared" si="3"/>
        <v>618750</v>
      </c>
      <c r="H18" s="7">
        <f t="shared" si="3"/>
        <v>618750</v>
      </c>
      <c r="I18" s="1"/>
    </row>
    <row r="19" spans="1:9" ht="15.75" x14ac:dyDescent="0.25">
      <c r="A19" s="5" t="s">
        <v>21</v>
      </c>
      <c r="B19" s="9">
        <v>0.05</v>
      </c>
      <c r="C19" s="9">
        <v>0.05</v>
      </c>
      <c r="D19" s="9">
        <v>0.05</v>
      </c>
      <c r="E19" s="9">
        <v>0.05</v>
      </c>
      <c r="F19" s="9">
        <v>0.05</v>
      </c>
      <c r="G19" s="9">
        <v>0.05</v>
      </c>
      <c r="H19" s="9">
        <v>0.05</v>
      </c>
      <c r="I19" s="1"/>
    </row>
    <row r="20" spans="1:9" ht="15.75" x14ac:dyDescent="0.25">
      <c r="A20" s="5" t="s">
        <v>22</v>
      </c>
      <c r="B20" s="7">
        <f>+B18*B19</f>
        <v>30937.5</v>
      </c>
      <c r="C20" s="7">
        <f>+C18*C19</f>
        <v>30937.5</v>
      </c>
      <c r="D20" s="7">
        <f t="shared" ref="D20:H20" si="4">+D18*D19</f>
        <v>30937.5</v>
      </c>
      <c r="E20" s="7">
        <f t="shared" si="4"/>
        <v>30937.5</v>
      </c>
      <c r="F20" s="7">
        <f t="shared" si="4"/>
        <v>30937.5</v>
      </c>
      <c r="G20" s="7">
        <f t="shared" si="4"/>
        <v>30937.5</v>
      </c>
      <c r="H20" s="7">
        <f t="shared" si="4"/>
        <v>30937.5</v>
      </c>
      <c r="I20" s="1"/>
    </row>
    <row r="21" spans="1:9" ht="15.75" x14ac:dyDescent="0.25">
      <c r="A21" s="5" t="s">
        <v>23</v>
      </c>
      <c r="B21" s="8">
        <f>25-B11</f>
        <v>25</v>
      </c>
      <c r="C21" s="8">
        <f>25-C11</f>
        <v>24</v>
      </c>
      <c r="D21" s="8">
        <f t="shared" ref="D21:H21" si="5">25-D11</f>
        <v>22</v>
      </c>
      <c r="E21" s="8">
        <f t="shared" si="5"/>
        <v>20</v>
      </c>
      <c r="F21" s="8">
        <f t="shared" si="5"/>
        <v>15</v>
      </c>
      <c r="G21" s="8">
        <f t="shared" si="5"/>
        <v>10</v>
      </c>
      <c r="H21" s="8">
        <f t="shared" si="5"/>
        <v>0</v>
      </c>
      <c r="I21" s="1"/>
    </row>
    <row r="22" spans="1:9" ht="15.75" x14ac:dyDescent="0.25">
      <c r="A22" s="5" t="s">
        <v>24</v>
      </c>
      <c r="B22" s="7">
        <f>+B20*B21</f>
        <v>773437.5</v>
      </c>
      <c r="C22" s="7">
        <f>+C20*C21</f>
        <v>742500</v>
      </c>
      <c r="D22" s="7">
        <f t="shared" ref="D22:H22" si="6">+D20*D21</f>
        <v>680625</v>
      </c>
      <c r="E22" s="7">
        <f t="shared" si="6"/>
        <v>618750</v>
      </c>
      <c r="F22" s="7">
        <f t="shared" si="6"/>
        <v>464062.5</v>
      </c>
      <c r="G22" s="7">
        <f t="shared" si="6"/>
        <v>309375</v>
      </c>
      <c r="H22" s="7">
        <f t="shared" si="6"/>
        <v>0</v>
      </c>
      <c r="I22" s="1"/>
    </row>
    <row r="23" spans="1:9" ht="15.75" x14ac:dyDescent="0.25">
      <c r="A23" s="5" t="s">
        <v>25</v>
      </c>
      <c r="B23" s="6">
        <f>+B22+B15</f>
        <v>773437.5</v>
      </c>
      <c r="C23" s="6">
        <f>+C22+C15</f>
        <v>1017500</v>
      </c>
      <c r="D23" s="6">
        <f t="shared" ref="D23:H23" si="7">+D22+D15</f>
        <v>1505625</v>
      </c>
      <c r="E23" s="6">
        <f t="shared" si="7"/>
        <v>1993750</v>
      </c>
      <c r="F23" s="6">
        <f t="shared" si="7"/>
        <v>3214062.5</v>
      </c>
      <c r="G23" s="6">
        <f t="shared" si="7"/>
        <v>4434375</v>
      </c>
      <c r="H23" s="6">
        <f t="shared" si="7"/>
        <v>6875000</v>
      </c>
      <c r="I23" s="1"/>
    </row>
    <row r="24" spans="1:9" ht="15.75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5.75" x14ac:dyDescent="0.25">
      <c r="A25" s="1"/>
      <c r="B25" s="1"/>
      <c r="C25" s="11"/>
      <c r="D25" s="1"/>
      <c r="E25" s="11"/>
      <c r="F25" s="1"/>
      <c r="G25" s="1"/>
      <c r="H25" s="1"/>
      <c r="I25" s="1"/>
    </row>
    <row r="26" spans="1:9" ht="15.75" x14ac:dyDescent="0.25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ht="15.75" x14ac:dyDescent="0.25">
      <c r="A27" s="3" t="s">
        <v>27</v>
      </c>
      <c r="B27" s="1"/>
      <c r="C27" s="1"/>
      <c r="D27" s="1"/>
      <c r="E27" s="1"/>
      <c r="F27" s="1"/>
      <c r="G27" s="1"/>
      <c r="H27" s="1"/>
      <c r="I27" s="1"/>
    </row>
    <row r="28" spans="1:9" ht="15.75" x14ac:dyDescent="0.25">
      <c r="A28" s="3" t="s">
        <v>28</v>
      </c>
      <c r="B28" s="1"/>
      <c r="C28" s="1"/>
      <c r="D28" s="1"/>
      <c r="E28" s="1"/>
      <c r="F28" s="1"/>
      <c r="G28" s="1"/>
      <c r="H28" s="1"/>
      <c r="I28" s="1"/>
    </row>
    <row r="29" spans="1:9" ht="15.75" x14ac:dyDescent="0.25">
      <c r="A29" s="3"/>
      <c r="B29" s="1"/>
      <c r="C29" s="1"/>
      <c r="D29" s="1"/>
      <c r="E29" s="1"/>
      <c r="F29" s="1"/>
      <c r="G29" s="1"/>
      <c r="H29" s="1"/>
      <c r="I29" s="1"/>
    </row>
    <row r="30" spans="1:9" ht="15.75" x14ac:dyDescent="0.25">
      <c r="A30" s="3"/>
      <c r="B30" s="1"/>
      <c r="C30" s="1"/>
      <c r="D30" s="1"/>
      <c r="E30" s="1"/>
      <c r="F30" s="1"/>
      <c r="G30" s="1"/>
      <c r="H30" s="1"/>
      <c r="I30" s="1"/>
    </row>
    <row r="31" spans="1:9" ht="15.75" x14ac:dyDescent="0.25">
      <c r="A31" s="3"/>
      <c r="B31" s="1"/>
      <c r="C31" s="1"/>
      <c r="D31" s="1"/>
      <c r="E31" s="1"/>
      <c r="F31" s="1"/>
      <c r="G31" s="1"/>
      <c r="H31" s="1"/>
      <c r="I31" s="1"/>
    </row>
    <row r="32" spans="1:9" ht="15.75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5.75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5.75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5.75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5.75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5.75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5.75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5.75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5.75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5.75" x14ac:dyDescent="0.25">
      <c r="A42" s="1"/>
      <c r="B42" s="1"/>
      <c r="C42" s="1"/>
      <c r="D42" s="1"/>
      <c r="E42" s="1"/>
      <c r="F42" s="1"/>
      <c r="G42" s="1"/>
      <c r="H42" s="1"/>
      <c r="I42" s="1"/>
    </row>
  </sheetData>
  <mergeCells count="1">
    <mergeCell ref="B10:H10"/>
  </mergeCells>
  <phoneticPr fontId="1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workbookViewId="0">
      <selection activeCell="A25" sqref="A25"/>
    </sheetView>
  </sheetViews>
  <sheetFormatPr defaultRowHeight="12.75" x14ac:dyDescent="0.2"/>
  <cols>
    <col min="1" max="1" width="36.85546875" customWidth="1"/>
    <col min="2" max="10" width="15.42578125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23.25" x14ac:dyDescent="0.35">
      <c r="A6" s="2" t="s">
        <v>13</v>
      </c>
      <c r="B6" s="2"/>
      <c r="C6" s="2"/>
      <c r="D6" s="1"/>
      <c r="E6" s="1"/>
      <c r="F6" s="1"/>
      <c r="G6" s="1"/>
      <c r="H6" s="1"/>
      <c r="I6" s="1"/>
    </row>
    <row r="7" spans="1:9" ht="15.75" x14ac:dyDescent="0.25">
      <c r="A7" s="1"/>
      <c r="B7" s="14" t="s">
        <v>14</v>
      </c>
      <c r="C7" s="14"/>
      <c r="D7" s="14"/>
      <c r="E7" s="14"/>
      <c r="F7" s="14"/>
      <c r="G7" s="14"/>
      <c r="H7" s="14"/>
      <c r="I7" s="1"/>
    </row>
    <row r="8" spans="1:9" ht="15.75" x14ac:dyDescent="0.25">
      <c r="A8" s="4"/>
      <c r="B8" s="4">
        <v>0</v>
      </c>
      <c r="C8" s="4">
        <v>1</v>
      </c>
      <c r="D8" s="4">
        <v>3</v>
      </c>
      <c r="E8" s="4">
        <v>5</v>
      </c>
      <c r="F8" s="4">
        <v>10</v>
      </c>
      <c r="G8" s="4">
        <v>15</v>
      </c>
      <c r="H8" s="4">
        <v>25</v>
      </c>
      <c r="I8" s="1"/>
    </row>
    <row r="9" spans="1:9" ht="15.75" x14ac:dyDescent="0.25">
      <c r="A9" s="5" t="s">
        <v>15</v>
      </c>
      <c r="B9" s="7">
        <v>250000</v>
      </c>
      <c r="C9" s="7">
        <v>250000</v>
      </c>
      <c r="D9" s="7">
        <v>250000</v>
      </c>
      <c r="E9" s="7">
        <v>250000</v>
      </c>
      <c r="F9" s="7">
        <v>250000</v>
      </c>
      <c r="G9" s="7">
        <v>250000</v>
      </c>
      <c r="H9" s="7">
        <v>250000</v>
      </c>
      <c r="I9" s="1"/>
    </row>
    <row r="10" spans="1:9" ht="15.75" x14ac:dyDescent="0.25">
      <c r="A10" s="5" t="s">
        <v>16</v>
      </c>
      <c r="B10" s="7">
        <v>25000</v>
      </c>
      <c r="C10" s="7">
        <v>25000</v>
      </c>
      <c r="D10" s="7">
        <v>25000</v>
      </c>
      <c r="E10" s="7">
        <v>25000</v>
      </c>
      <c r="F10" s="7">
        <v>25000</v>
      </c>
      <c r="G10" s="7">
        <v>25000</v>
      </c>
      <c r="H10" s="7">
        <v>25000</v>
      </c>
      <c r="I10" s="1"/>
    </row>
    <row r="11" spans="1:9" ht="15.75" x14ac:dyDescent="0.25">
      <c r="A11" s="5" t="s">
        <v>17</v>
      </c>
      <c r="B11" s="8">
        <f>+B8</f>
        <v>0</v>
      </c>
      <c r="C11" s="8">
        <f>+C8</f>
        <v>1</v>
      </c>
      <c r="D11" s="8">
        <f t="shared" ref="D11:H11" si="0">+D8</f>
        <v>3</v>
      </c>
      <c r="E11" s="8">
        <f t="shared" si="0"/>
        <v>5</v>
      </c>
      <c r="F11" s="8">
        <f t="shared" si="0"/>
        <v>10</v>
      </c>
      <c r="G11" s="8">
        <f t="shared" si="0"/>
        <v>15</v>
      </c>
      <c r="H11" s="8">
        <f t="shared" si="0"/>
        <v>25</v>
      </c>
      <c r="I11" s="1"/>
    </row>
    <row r="12" spans="1:9" ht="15.75" x14ac:dyDescent="0.25">
      <c r="A12" s="5" t="s">
        <v>18</v>
      </c>
      <c r="B12" s="7">
        <f>+(B9+B10)*B11</f>
        <v>0</v>
      </c>
      <c r="C12" s="7">
        <f>+(C9+C10)*C11</f>
        <v>275000</v>
      </c>
      <c r="D12" s="7">
        <f t="shared" ref="D12:H12" si="1">+(D9+D10)*D11</f>
        <v>825000</v>
      </c>
      <c r="E12" s="7">
        <f t="shared" si="1"/>
        <v>1375000</v>
      </c>
      <c r="F12" s="7">
        <f t="shared" si="1"/>
        <v>2750000</v>
      </c>
      <c r="G12" s="7">
        <f t="shared" si="1"/>
        <v>4125000</v>
      </c>
      <c r="H12" s="7">
        <f t="shared" si="1"/>
        <v>6875000</v>
      </c>
      <c r="I12" s="1"/>
    </row>
    <row r="13" spans="1:9" ht="15.75" x14ac:dyDescent="0.25">
      <c r="A13" s="5"/>
      <c r="B13" s="8"/>
      <c r="C13" s="8"/>
      <c r="D13" s="8"/>
      <c r="E13" s="8"/>
      <c r="F13" s="8"/>
      <c r="G13" s="8"/>
      <c r="H13" s="8"/>
      <c r="I13" s="1"/>
    </row>
    <row r="14" spans="1:9" ht="15.75" x14ac:dyDescent="0.25">
      <c r="A14" s="5" t="s">
        <v>19</v>
      </c>
      <c r="B14" s="7">
        <f>+(B9+B10)*3</f>
        <v>825000</v>
      </c>
      <c r="C14" s="7">
        <f>+(C9+C10)*3</f>
        <v>825000</v>
      </c>
      <c r="D14" s="7">
        <f t="shared" ref="D14:H14" si="2">+(D9+D10)*3</f>
        <v>825000</v>
      </c>
      <c r="E14" s="7">
        <f t="shared" si="2"/>
        <v>825000</v>
      </c>
      <c r="F14" s="7">
        <f t="shared" si="2"/>
        <v>825000</v>
      </c>
      <c r="G14" s="7">
        <f t="shared" si="2"/>
        <v>825000</v>
      </c>
      <c r="H14" s="7">
        <f t="shared" si="2"/>
        <v>825000</v>
      </c>
      <c r="I14" s="1"/>
    </row>
    <row r="15" spans="1:9" ht="15.75" x14ac:dyDescent="0.25">
      <c r="A15" s="5" t="s">
        <v>20</v>
      </c>
      <c r="B15" s="7">
        <f>+B14*0.75</f>
        <v>618750</v>
      </c>
      <c r="C15" s="7">
        <f>+C14*0.75</f>
        <v>618750</v>
      </c>
      <c r="D15" s="7">
        <f t="shared" ref="D15:H15" si="3">+D14*0.75</f>
        <v>618750</v>
      </c>
      <c r="E15" s="7">
        <f t="shared" si="3"/>
        <v>618750</v>
      </c>
      <c r="F15" s="7">
        <f t="shared" si="3"/>
        <v>618750</v>
      </c>
      <c r="G15" s="7">
        <f t="shared" si="3"/>
        <v>618750</v>
      </c>
      <c r="H15" s="7">
        <f t="shared" si="3"/>
        <v>618750</v>
      </c>
      <c r="I15" s="1"/>
    </row>
    <row r="16" spans="1:9" ht="15.75" x14ac:dyDescent="0.25">
      <c r="A16" s="5" t="s">
        <v>21</v>
      </c>
      <c r="B16" s="9">
        <v>7.0000000000000007E-2</v>
      </c>
      <c r="C16" s="9">
        <v>7.0000000000000007E-2</v>
      </c>
      <c r="D16" s="9">
        <v>7.0000000000000007E-2</v>
      </c>
      <c r="E16" s="9">
        <v>7.0000000000000007E-2</v>
      </c>
      <c r="F16" s="9">
        <v>7.0000000000000007E-2</v>
      </c>
      <c r="G16" s="9">
        <v>7.0000000000000007E-2</v>
      </c>
      <c r="H16" s="9">
        <v>7.0000000000000007E-2</v>
      </c>
      <c r="I16" s="1"/>
    </row>
    <row r="17" spans="1:9" ht="15.75" x14ac:dyDescent="0.25">
      <c r="A17" s="5" t="s">
        <v>22</v>
      </c>
      <c r="B17" s="7">
        <f>+B15*B16</f>
        <v>43312.500000000007</v>
      </c>
      <c r="C17" s="7">
        <f>+C15*C16</f>
        <v>43312.500000000007</v>
      </c>
      <c r="D17" s="7">
        <f t="shared" ref="D17:H17" si="4">+D15*D16</f>
        <v>43312.500000000007</v>
      </c>
      <c r="E17" s="7">
        <f t="shared" si="4"/>
        <v>43312.500000000007</v>
      </c>
      <c r="F17" s="7">
        <f t="shared" si="4"/>
        <v>43312.500000000007</v>
      </c>
      <c r="G17" s="7">
        <f t="shared" si="4"/>
        <v>43312.500000000007</v>
      </c>
      <c r="H17" s="7">
        <f t="shared" si="4"/>
        <v>43312.500000000007</v>
      </c>
      <c r="I17" s="1"/>
    </row>
    <row r="18" spans="1:9" ht="15.75" x14ac:dyDescent="0.25">
      <c r="A18" s="5" t="s">
        <v>23</v>
      </c>
      <c r="B18" s="8">
        <f>25-B8</f>
        <v>25</v>
      </c>
      <c r="C18" s="8">
        <f>25-C8</f>
        <v>24</v>
      </c>
      <c r="D18" s="8">
        <f t="shared" ref="D18:H18" si="5">25-D8</f>
        <v>22</v>
      </c>
      <c r="E18" s="8">
        <f t="shared" si="5"/>
        <v>20</v>
      </c>
      <c r="F18" s="8">
        <f t="shared" si="5"/>
        <v>15</v>
      </c>
      <c r="G18" s="8">
        <f t="shared" si="5"/>
        <v>10</v>
      </c>
      <c r="H18" s="8">
        <f t="shared" si="5"/>
        <v>0</v>
      </c>
      <c r="I18" s="1"/>
    </row>
    <row r="19" spans="1:9" ht="15.75" x14ac:dyDescent="0.25">
      <c r="A19" s="5" t="s">
        <v>24</v>
      </c>
      <c r="B19" s="7">
        <f>+B17*B18</f>
        <v>1082812.5000000002</v>
      </c>
      <c r="C19" s="7">
        <f>+C17*C18</f>
        <v>1039500.0000000002</v>
      </c>
      <c r="D19" s="7">
        <f t="shared" ref="D19:H19" si="6">+D17*D18</f>
        <v>952875.00000000012</v>
      </c>
      <c r="E19" s="7">
        <f t="shared" si="6"/>
        <v>866250.00000000012</v>
      </c>
      <c r="F19" s="7">
        <f t="shared" si="6"/>
        <v>649687.50000000012</v>
      </c>
      <c r="G19" s="7">
        <f t="shared" si="6"/>
        <v>433125.00000000006</v>
      </c>
      <c r="H19" s="7">
        <f t="shared" si="6"/>
        <v>0</v>
      </c>
      <c r="I19" s="1"/>
    </row>
    <row r="20" spans="1:9" ht="15.75" x14ac:dyDescent="0.25">
      <c r="A20" s="5" t="s">
        <v>25</v>
      </c>
      <c r="B20" s="6">
        <f>+B19+B12</f>
        <v>1082812.5000000002</v>
      </c>
      <c r="C20" s="6">
        <f>+C19+C12</f>
        <v>1314500.0000000002</v>
      </c>
      <c r="D20" s="6">
        <f t="shared" ref="D20:H20" si="7">+D19+D12</f>
        <v>1777875</v>
      </c>
      <c r="E20" s="6">
        <f t="shared" si="7"/>
        <v>2241250</v>
      </c>
      <c r="F20" s="6">
        <f t="shared" si="7"/>
        <v>3399687.5</v>
      </c>
      <c r="G20" s="6">
        <f t="shared" si="7"/>
        <v>4558125</v>
      </c>
      <c r="H20" s="6">
        <f t="shared" si="7"/>
        <v>6875000</v>
      </c>
      <c r="I20" s="1"/>
    </row>
    <row r="21" spans="1:9" ht="15.75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5.75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5.75" x14ac:dyDescent="0.25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ht="15.75" x14ac:dyDescent="0.25">
      <c r="A24" s="3" t="s">
        <v>27</v>
      </c>
      <c r="B24" s="1"/>
      <c r="C24" s="1"/>
      <c r="D24" s="1"/>
      <c r="E24" s="1"/>
      <c r="F24" s="1"/>
      <c r="G24" s="1"/>
      <c r="H24" s="1"/>
      <c r="I24" s="1"/>
    </row>
    <row r="25" spans="1:9" ht="15" x14ac:dyDescent="0.2">
      <c r="A25" s="3" t="s">
        <v>28</v>
      </c>
    </row>
  </sheetData>
  <mergeCells count="1">
    <mergeCell ref="B7:H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7"/>
  <sheetViews>
    <sheetView workbookViewId="0">
      <selection activeCell="A25" sqref="A25"/>
    </sheetView>
  </sheetViews>
  <sheetFormatPr defaultRowHeight="12.75" x14ac:dyDescent="0.2"/>
  <cols>
    <col min="1" max="1" width="35.140625" customWidth="1"/>
    <col min="2" max="11" width="17.85546875" customWidth="1"/>
    <col min="12" max="33" width="35.140625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23.25" x14ac:dyDescent="0.35">
      <c r="A6" s="2" t="s">
        <v>13</v>
      </c>
      <c r="B6" s="2"/>
      <c r="C6" s="2"/>
      <c r="D6" s="1"/>
      <c r="E6" s="1"/>
      <c r="F6" s="1"/>
      <c r="G6" s="1"/>
      <c r="H6" s="1"/>
      <c r="I6" s="1"/>
    </row>
    <row r="7" spans="1:9" ht="15.75" x14ac:dyDescent="0.25">
      <c r="A7" s="1"/>
      <c r="B7" s="14" t="s">
        <v>14</v>
      </c>
      <c r="C7" s="14"/>
      <c r="D7" s="14"/>
      <c r="E7" s="14"/>
      <c r="F7" s="14"/>
      <c r="G7" s="14"/>
      <c r="H7" s="14"/>
      <c r="I7" s="1"/>
    </row>
    <row r="8" spans="1:9" ht="15.75" x14ac:dyDescent="0.25">
      <c r="A8" s="4"/>
      <c r="B8" s="4">
        <v>0</v>
      </c>
      <c r="C8" s="4">
        <v>1</v>
      </c>
      <c r="D8" s="4">
        <v>3</v>
      </c>
      <c r="E8" s="4">
        <v>5</v>
      </c>
      <c r="F8" s="4">
        <v>10</v>
      </c>
      <c r="G8" s="4">
        <v>15</v>
      </c>
      <c r="H8" s="4">
        <v>25</v>
      </c>
      <c r="I8" s="1"/>
    </row>
    <row r="9" spans="1:9" ht="15.75" x14ac:dyDescent="0.25">
      <c r="A9" s="5" t="s">
        <v>15</v>
      </c>
      <c r="B9" s="7">
        <v>250000</v>
      </c>
      <c r="C9" s="7">
        <v>250000</v>
      </c>
      <c r="D9" s="7">
        <v>250000</v>
      </c>
      <c r="E9" s="7">
        <v>250000</v>
      </c>
      <c r="F9" s="7">
        <v>250000</v>
      </c>
      <c r="G9" s="7">
        <v>250000</v>
      </c>
      <c r="H9" s="7">
        <v>250000</v>
      </c>
      <c r="I9" s="1"/>
    </row>
    <row r="10" spans="1:9" ht="15.75" x14ac:dyDescent="0.25">
      <c r="A10" s="5" t="s">
        <v>16</v>
      </c>
      <c r="B10" s="7">
        <v>25000</v>
      </c>
      <c r="C10" s="7">
        <v>25000</v>
      </c>
      <c r="D10" s="7">
        <v>25000</v>
      </c>
      <c r="E10" s="7">
        <v>25000</v>
      </c>
      <c r="F10" s="7">
        <v>25000</v>
      </c>
      <c r="G10" s="7">
        <v>25000</v>
      </c>
      <c r="H10" s="7">
        <v>25000</v>
      </c>
      <c r="I10" s="1"/>
    </row>
    <row r="11" spans="1:9" ht="15.75" x14ac:dyDescent="0.25">
      <c r="A11" s="5" t="s">
        <v>17</v>
      </c>
      <c r="B11" s="8">
        <f>+B8</f>
        <v>0</v>
      </c>
      <c r="C11" s="8">
        <f>+C8</f>
        <v>1</v>
      </c>
      <c r="D11" s="8">
        <f t="shared" ref="D11:H11" si="0">+D8</f>
        <v>3</v>
      </c>
      <c r="E11" s="8">
        <f t="shared" si="0"/>
        <v>5</v>
      </c>
      <c r="F11" s="8">
        <f t="shared" si="0"/>
        <v>10</v>
      </c>
      <c r="G11" s="8">
        <f t="shared" si="0"/>
        <v>15</v>
      </c>
      <c r="H11" s="8">
        <f t="shared" si="0"/>
        <v>25</v>
      </c>
      <c r="I11" s="1"/>
    </row>
    <row r="12" spans="1:9" ht="15.75" x14ac:dyDescent="0.25">
      <c r="A12" s="5" t="s">
        <v>18</v>
      </c>
      <c r="B12" s="7">
        <f>+(B9+B10)*B11</f>
        <v>0</v>
      </c>
      <c r="C12" s="7">
        <f>+(C9+C10)*C11</f>
        <v>275000</v>
      </c>
      <c r="D12" s="7">
        <f t="shared" ref="D12:H12" si="1">+(D9+D10)*D11</f>
        <v>825000</v>
      </c>
      <c r="E12" s="7">
        <f t="shared" si="1"/>
        <v>1375000</v>
      </c>
      <c r="F12" s="7">
        <f t="shared" si="1"/>
        <v>2750000</v>
      </c>
      <c r="G12" s="7">
        <f t="shared" si="1"/>
        <v>4125000</v>
      </c>
      <c r="H12" s="7">
        <f t="shared" si="1"/>
        <v>6875000</v>
      </c>
      <c r="I12" s="1"/>
    </row>
    <row r="13" spans="1:9" ht="15.75" x14ac:dyDescent="0.25">
      <c r="A13" s="5"/>
      <c r="B13" s="8"/>
      <c r="C13" s="8"/>
      <c r="D13" s="8"/>
      <c r="E13" s="8"/>
      <c r="F13" s="8"/>
      <c r="G13" s="8"/>
      <c r="H13" s="8"/>
      <c r="I13" s="1"/>
    </row>
    <row r="14" spans="1:9" ht="15.75" x14ac:dyDescent="0.25">
      <c r="A14" s="5" t="s">
        <v>19</v>
      </c>
      <c r="B14" s="7">
        <f>+(B9+B10)*3</f>
        <v>825000</v>
      </c>
      <c r="C14" s="7">
        <f>+(C9+C10)*3</f>
        <v>825000</v>
      </c>
      <c r="D14" s="7">
        <f t="shared" ref="D14:H14" si="2">+(D9+D10)*3</f>
        <v>825000</v>
      </c>
      <c r="E14" s="7">
        <f t="shared" si="2"/>
        <v>825000</v>
      </c>
      <c r="F14" s="7">
        <f t="shared" si="2"/>
        <v>825000</v>
      </c>
      <c r="G14" s="7">
        <f t="shared" si="2"/>
        <v>825000</v>
      </c>
      <c r="H14" s="7">
        <f t="shared" si="2"/>
        <v>825000</v>
      </c>
      <c r="I14" s="1"/>
    </row>
    <row r="15" spans="1:9" ht="15.75" x14ac:dyDescent="0.25">
      <c r="A15" s="5" t="s">
        <v>20</v>
      </c>
      <c r="B15" s="7">
        <f>+B14*0.75</f>
        <v>618750</v>
      </c>
      <c r="C15" s="7">
        <f>+C14*0.75</f>
        <v>618750</v>
      </c>
      <c r="D15" s="7">
        <f t="shared" ref="D15:H15" si="3">+D14*0.75</f>
        <v>618750</v>
      </c>
      <c r="E15" s="7">
        <f t="shared" si="3"/>
        <v>618750</v>
      </c>
      <c r="F15" s="7">
        <f t="shared" si="3"/>
        <v>618750</v>
      </c>
      <c r="G15" s="7">
        <f t="shared" si="3"/>
        <v>618750</v>
      </c>
      <c r="H15" s="7">
        <f t="shared" si="3"/>
        <v>618750</v>
      </c>
      <c r="I15" s="1"/>
    </row>
    <row r="16" spans="1:9" ht="15.75" x14ac:dyDescent="0.25">
      <c r="A16" s="5" t="s">
        <v>21</v>
      </c>
      <c r="B16" s="9">
        <v>0.1</v>
      </c>
      <c r="C16" s="9">
        <v>0.1</v>
      </c>
      <c r="D16" s="9">
        <v>0.1</v>
      </c>
      <c r="E16" s="9">
        <v>0.1</v>
      </c>
      <c r="F16" s="9">
        <v>0.1</v>
      </c>
      <c r="G16" s="9">
        <v>0.1</v>
      </c>
      <c r="H16" s="9">
        <v>0.1</v>
      </c>
      <c r="I16" s="1"/>
    </row>
    <row r="17" spans="1:9" ht="15.75" x14ac:dyDescent="0.25">
      <c r="A17" s="5" t="s">
        <v>22</v>
      </c>
      <c r="B17" s="7">
        <f>+B15*B16</f>
        <v>61875</v>
      </c>
      <c r="C17" s="7">
        <f>+C15*C16</f>
        <v>61875</v>
      </c>
      <c r="D17" s="7">
        <f t="shared" ref="D17:H17" si="4">+D15*D16</f>
        <v>61875</v>
      </c>
      <c r="E17" s="7">
        <f t="shared" si="4"/>
        <v>61875</v>
      </c>
      <c r="F17" s="7">
        <f t="shared" si="4"/>
        <v>61875</v>
      </c>
      <c r="G17" s="7">
        <f t="shared" si="4"/>
        <v>61875</v>
      </c>
      <c r="H17" s="7">
        <f t="shared" si="4"/>
        <v>61875</v>
      </c>
      <c r="I17" s="1"/>
    </row>
    <row r="18" spans="1:9" ht="15.75" x14ac:dyDescent="0.25">
      <c r="A18" s="5" t="s">
        <v>23</v>
      </c>
      <c r="B18" s="8">
        <f>25-B8</f>
        <v>25</v>
      </c>
      <c r="C18" s="8">
        <f>25-C8</f>
        <v>24</v>
      </c>
      <c r="D18" s="8">
        <f t="shared" ref="D18:H18" si="5">25-D8</f>
        <v>22</v>
      </c>
      <c r="E18" s="8">
        <f t="shared" si="5"/>
        <v>20</v>
      </c>
      <c r="F18" s="8">
        <f t="shared" si="5"/>
        <v>15</v>
      </c>
      <c r="G18" s="8">
        <f t="shared" si="5"/>
        <v>10</v>
      </c>
      <c r="H18" s="8">
        <f t="shared" si="5"/>
        <v>0</v>
      </c>
      <c r="I18" s="1"/>
    </row>
    <row r="19" spans="1:9" ht="15.75" x14ac:dyDescent="0.25">
      <c r="A19" s="5" t="s">
        <v>24</v>
      </c>
      <c r="B19" s="7">
        <f>+B17*B18</f>
        <v>1546875</v>
      </c>
      <c r="C19" s="7">
        <f>+C17*C18</f>
        <v>1485000</v>
      </c>
      <c r="D19" s="7">
        <f t="shared" ref="D19:H19" si="6">+D17*D18</f>
        <v>1361250</v>
      </c>
      <c r="E19" s="7">
        <f t="shared" si="6"/>
        <v>1237500</v>
      </c>
      <c r="F19" s="7">
        <f t="shared" si="6"/>
        <v>928125</v>
      </c>
      <c r="G19" s="7">
        <f t="shared" si="6"/>
        <v>618750</v>
      </c>
      <c r="H19" s="7">
        <f t="shared" si="6"/>
        <v>0</v>
      </c>
      <c r="I19" s="1"/>
    </row>
    <row r="20" spans="1:9" ht="15.75" x14ac:dyDescent="0.25">
      <c r="A20" s="5" t="s">
        <v>25</v>
      </c>
      <c r="B20" s="6">
        <f>+B19+B12</f>
        <v>1546875</v>
      </c>
      <c r="C20" s="6">
        <f>+C19+C12</f>
        <v>1760000</v>
      </c>
      <c r="D20" s="6">
        <f t="shared" ref="D20:H20" si="7">+D19+D12</f>
        <v>2186250</v>
      </c>
      <c r="E20" s="6">
        <f t="shared" si="7"/>
        <v>2612500</v>
      </c>
      <c r="F20" s="6">
        <f t="shared" si="7"/>
        <v>3678125</v>
      </c>
      <c r="G20" s="6">
        <f t="shared" si="7"/>
        <v>4743750</v>
      </c>
      <c r="H20" s="6">
        <f t="shared" si="7"/>
        <v>6875000</v>
      </c>
      <c r="I20" s="1"/>
    </row>
    <row r="21" spans="1:9" ht="15.75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5.75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5.75" x14ac:dyDescent="0.25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ht="15.75" x14ac:dyDescent="0.25">
      <c r="A24" s="3" t="s">
        <v>27</v>
      </c>
      <c r="B24" s="1"/>
      <c r="C24" s="1"/>
      <c r="D24" s="1"/>
      <c r="E24" s="1"/>
      <c r="F24" s="1"/>
      <c r="G24" s="1"/>
      <c r="H24" s="1"/>
      <c r="I24" s="1"/>
    </row>
    <row r="25" spans="1:9" ht="15.75" x14ac:dyDescent="0.25">
      <c r="A25" s="3" t="s">
        <v>28</v>
      </c>
      <c r="B25" s="1"/>
      <c r="C25" s="1"/>
      <c r="D25" s="1"/>
      <c r="E25" s="1"/>
      <c r="F25" s="1"/>
    </row>
    <row r="26" spans="1:9" ht="15.75" x14ac:dyDescent="0.25">
      <c r="A26" s="1"/>
      <c r="B26" s="1"/>
      <c r="C26" s="1"/>
      <c r="D26" s="1"/>
      <c r="E26" s="1"/>
      <c r="F26" s="1"/>
    </row>
    <row r="27" spans="1:9" ht="15.75" x14ac:dyDescent="0.25">
      <c r="A27" s="1"/>
      <c r="B27" s="1"/>
      <c r="C27" s="1"/>
      <c r="D27" s="1"/>
      <c r="E27" s="1"/>
      <c r="F27" s="1"/>
    </row>
  </sheetData>
  <mergeCells count="1">
    <mergeCell ref="B7:H7"/>
  </mergeCells>
  <phoneticPr fontId="1" type="noConversion"/>
  <pageMargins left="0.75" right="0.75" top="1" bottom="1" header="0.5" footer="0.5"/>
  <pageSetup scale="10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5"/>
  <sheetViews>
    <sheetView workbookViewId="0">
      <selection activeCell="A25" sqref="A25"/>
    </sheetView>
  </sheetViews>
  <sheetFormatPr defaultRowHeight="12.75" x14ac:dyDescent="0.2"/>
  <cols>
    <col min="1" max="1" width="36.42578125" customWidth="1"/>
    <col min="2" max="9" width="30.5703125" customWidth="1"/>
    <col min="10" max="13" width="36.42578125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23.25" x14ac:dyDescent="0.35">
      <c r="A6" s="2" t="s">
        <v>13</v>
      </c>
      <c r="B6" s="2"/>
      <c r="C6" s="2"/>
      <c r="D6" s="1"/>
      <c r="E6" s="1"/>
      <c r="F6" s="1"/>
      <c r="G6" s="1"/>
      <c r="H6" s="1"/>
      <c r="I6" s="1"/>
    </row>
    <row r="7" spans="1:9" ht="15.75" x14ac:dyDescent="0.25">
      <c r="A7" s="1"/>
      <c r="B7" s="14" t="s">
        <v>14</v>
      </c>
      <c r="C7" s="14"/>
      <c r="D7" s="14"/>
      <c r="E7" s="14"/>
      <c r="F7" s="14"/>
      <c r="G7" s="14"/>
      <c r="H7" s="14"/>
      <c r="I7" s="1"/>
    </row>
    <row r="8" spans="1:9" ht="15.75" x14ac:dyDescent="0.25">
      <c r="A8" s="4"/>
      <c r="B8" s="4">
        <v>0</v>
      </c>
      <c r="C8" s="4">
        <v>1</v>
      </c>
      <c r="D8" s="4">
        <v>3</v>
      </c>
      <c r="E8" s="4">
        <v>5</v>
      </c>
      <c r="F8" s="4">
        <v>10</v>
      </c>
      <c r="G8" s="4">
        <v>15</v>
      </c>
      <c r="H8" s="4">
        <v>25</v>
      </c>
      <c r="I8" s="1"/>
    </row>
    <row r="9" spans="1:9" ht="15.75" x14ac:dyDescent="0.25">
      <c r="A9" s="5" t="s">
        <v>15</v>
      </c>
      <c r="B9" s="7">
        <v>250000</v>
      </c>
      <c r="C9" s="7">
        <v>250000</v>
      </c>
      <c r="D9" s="7">
        <v>250000</v>
      </c>
      <c r="E9" s="7">
        <v>250000</v>
      </c>
      <c r="F9" s="7">
        <v>250000</v>
      </c>
      <c r="G9" s="7">
        <v>250000</v>
      </c>
      <c r="H9" s="7">
        <v>250000</v>
      </c>
      <c r="I9" s="1"/>
    </row>
    <row r="10" spans="1:9" ht="15.75" x14ac:dyDescent="0.25">
      <c r="A10" s="5" t="s">
        <v>16</v>
      </c>
      <c r="B10" s="7">
        <v>25000</v>
      </c>
      <c r="C10" s="7">
        <v>25000</v>
      </c>
      <c r="D10" s="7">
        <v>25000</v>
      </c>
      <c r="E10" s="7">
        <v>25000</v>
      </c>
      <c r="F10" s="7">
        <v>25000</v>
      </c>
      <c r="G10" s="7">
        <v>25000</v>
      </c>
      <c r="H10" s="7">
        <v>25000</v>
      </c>
      <c r="I10" s="1"/>
    </row>
    <row r="11" spans="1:9" ht="15.75" x14ac:dyDescent="0.25">
      <c r="A11" s="5" t="s">
        <v>17</v>
      </c>
      <c r="B11" s="8">
        <f>+B8</f>
        <v>0</v>
      </c>
      <c r="C11" s="8">
        <f>+C8</f>
        <v>1</v>
      </c>
      <c r="D11" s="8">
        <f t="shared" ref="D11:H11" si="0">+D8</f>
        <v>3</v>
      </c>
      <c r="E11" s="8">
        <f t="shared" si="0"/>
        <v>5</v>
      </c>
      <c r="F11" s="8">
        <f t="shared" si="0"/>
        <v>10</v>
      </c>
      <c r="G11" s="8">
        <f t="shared" si="0"/>
        <v>15</v>
      </c>
      <c r="H11" s="8">
        <f t="shared" si="0"/>
        <v>25</v>
      </c>
      <c r="I11" s="1"/>
    </row>
    <row r="12" spans="1:9" ht="15.75" x14ac:dyDescent="0.25">
      <c r="A12" s="5" t="s">
        <v>18</v>
      </c>
      <c r="B12" s="7">
        <f>+(B9+B10)*B11</f>
        <v>0</v>
      </c>
      <c r="C12" s="7">
        <f>+(C9+C10)*C11</f>
        <v>275000</v>
      </c>
      <c r="D12" s="7">
        <f t="shared" ref="D12:H12" si="1">+(D9+D10)*D11</f>
        <v>825000</v>
      </c>
      <c r="E12" s="7">
        <f t="shared" si="1"/>
        <v>1375000</v>
      </c>
      <c r="F12" s="7">
        <f t="shared" si="1"/>
        <v>2750000</v>
      </c>
      <c r="G12" s="7">
        <f t="shared" si="1"/>
        <v>4125000</v>
      </c>
      <c r="H12" s="7">
        <f t="shared" si="1"/>
        <v>6875000</v>
      </c>
      <c r="I12" s="1"/>
    </row>
    <row r="13" spans="1:9" ht="15.75" x14ac:dyDescent="0.25">
      <c r="A13" s="5"/>
      <c r="B13" s="8"/>
      <c r="C13" s="8"/>
      <c r="D13" s="8"/>
      <c r="E13" s="8"/>
      <c r="F13" s="8"/>
      <c r="G13" s="8"/>
      <c r="H13" s="8"/>
      <c r="I13" s="1"/>
    </row>
    <row r="14" spans="1:9" ht="15.75" x14ac:dyDescent="0.25">
      <c r="A14" s="5" t="s">
        <v>19</v>
      </c>
      <c r="B14" s="7">
        <f>+(B9+B10)*3</f>
        <v>825000</v>
      </c>
      <c r="C14" s="7">
        <f>+(C9+C10)*3</f>
        <v>825000</v>
      </c>
      <c r="D14" s="7">
        <f t="shared" ref="D14:H14" si="2">+(D9+D10)*3</f>
        <v>825000</v>
      </c>
      <c r="E14" s="7">
        <f t="shared" si="2"/>
        <v>825000</v>
      </c>
      <c r="F14" s="7">
        <f t="shared" si="2"/>
        <v>825000</v>
      </c>
      <c r="G14" s="7">
        <f t="shared" si="2"/>
        <v>825000</v>
      </c>
      <c r="H14" s="7">
        <f t="shared" si="2"/>
        <v>825000</v>
      </c>
      <c r="I14" s="1"/>
    </row>
    <row r="15" spans="1:9" ht="15.75" x14ac:dyDescent="0.25">
      <c r="A15" s="5" t="s">
        <v>20</v>
      </c>
      <c r="B15" s="7">
        <f>+B14*0.75</f>
        <v>618750</v>
      </c>
      <c r="C15" s="7">
        <f>+C14*0.75</f>
        <v>618750</v>
      </c>
      <c r="D15" s="7">
        <f t="shared" ref="D15:H15" si="3">+D14*0.75</f>
        <v>618750</v>
      </c>
      <c r="E15" s="7">
        <f t="shared" si="3"/>
        <v>618750</v>
      </c>
      <c r="F15" s="7">
        <f t="shared" si="3"/>
        <v>618750</v>
      </c>
      <c r="G15" s="7">
        <f t="shared" si="3"/>
        <v>618750</v>
      </c>
      <c r="H15" s="7">
        <f t="shared" si="3"/>
        <v>618750</v>
      </c>
      <c r="I15" s="1"/>
    </row>
    <row r="16" spans="1:9" ht="15.75" x14ac:dyDescent="0.25">
      <c r="A16" s="5" t="s">
        <v>21</v>
      </c>
      <c r="B16" s="9">
        <v>0.12</v>
      </c>
      <c r="C16" s="9">
        <v>0.12</v>
      </c>
      <c r="D16" s="9">
        <v>0.12</v>
      </c>
      <c r="E16" s="9">
        <v>0.12</v>
      </c>
      <c r="F16" s="9">
        <v>0.12</v>
      </c>
      <c r="G16" s="9">
        <v>0.12</v>
      </c>
      <c r="H16" s="9">
        <v>0.12</v>
      </c>
      <c r="I16" s="1"/>
    </row>
    <row r="17" spans="1:9" ht="15.75" x14ac:dyDescent="0.25">
      <c r="A17" s="5" t="s">
        <v>22</v>
      </c>
      <c r="B17" s="7">
        <f>+B15*B16</f>
        <v>74250</v>
      </c>
      <c r="C17" s="7">
        <f>+C15*C16</f>
        <v>74250</v>
      </c>
      <c r="D17" s="7">
        <f t="shared" ref="D17:H17" si="4">+D15*D16</f>
        <v>74250</v>
      </c>
      <c r="E17" s="7">
        <f t="shared" si="4"/>
        <v>74250</v>
      </c>
      <c r="F17" s="7">
        <f t="shared" si="4"/>
        <v>74250</v>
      </c>
      <c r="G17" s="7">
        <f t="shared" si="4"/>
        <v>74250</v>
      </c>
      <c r="H17" s="7">
        <f t="shared" si="4"/>
        <v>74250</v>
      </c>
      <c r="I17" s="1"/>
    </row>
    <row r="18" spans="1:9" ht="15.75" x14ac:dyDescent="0.25">
      <c r="A18" s="5" t="s">
        <v>23</v>
      </c>
      <c r="B18" s="8">
        <f>25-B8</f>
        <v>25</v>
      </c>
      <c r="C18" s="8">
        <f>25-C8</f>
        <v>24</v>
      </c>
      <c r="D18" s="8">
        <f t="shared" ref="D18:H18" si="5">25-D8</f>
        <v>22</v>
      </c>
      <c r="E18" s="8">
        <f t="shared" si="5"/>
        <v>20</v>
      </c>
      <c r="F18" s="8">
        <f t="shared" si="5"/>
        <v>15</v>
      </c>
      <c r="G18" s="8">
        <f t="shared" si="5"/>
        <v>10</v>
      </c>
      <c r="H18" s="8">
        <f t="shared" si="5"/>
        <v>0</v>
      </c>
      <c r="I18" s="1"/>
    </row>
    <row r="19" spans="1:9" ht="15.75" x14ac:dyDescent="0.25">
      <c r="A19" s="5" t="s">
        <v>24</v>
      </c>
      <c r="B19" s="7">
        <f>+B17*B18</f>
        <v>1856250</v>
      </c>
      <c r="C19" s="7">
        <f>+C17*C18</f>
        <v>1782000</v>
      </c>
      <c r="D19" s="7">
        <f t="shared" ref="D19:H19" si="6">+D17*D18</f>
        <v>1633500</v>
      </c>
      <c r="E19" s="7">
        <f t="shared" si="6"/>
        <v>1485000</v>
      </c>
      <c r="F19" s="7">
        <f t="shared" si="6"/>
        <v>1113750</v>
      </c>
      <c r="G19" s="7">
        <f t="shared" si="6"/>
        <v>742500</v>
      </c>
      <c r="H19" s="7">
        <f t="shared" si="6"/>
        <v>0</v>
      </c>
      <c r="I19" s="1"/>
    </row>
    <row r="20" spans="1:9" ht="15.75" x14ac:dyDescent="0.25">
      <c r="A20" s="5" t="s">
        <v>25</v>
      </c>
      <c r="B20" s="6">
        <f>+B19+B12</f>
        <v>1856250</v>
      </c>
      <c r="C20" s="6">
        <f>+C19+C12</f>
        <v>2057000</v>
      </c>
      <c r="D20" s="6">
        <f t="shared" ref="D20:H20" si="7">+D19+D12</f>
        <v>2458500</v>
      </c>
      <c r="E20" s="6">
        <f t="shared" si="7"/>
        <v>2860000</v>
      </c>
      <c r="F20" s="6">
        <f t="shared" si="7"/>
        <v>3863750</v>
      </c>
      <c r="G20" s="6">
        <f t="shared" si="7"/>
        <v>4867500</v>
      </c>
      <c r="H20" s="6">
        <f t="shared" si="7"/>
        <v>6875000</v>
      </c>
      <c r="I20" s="1"/>
    </row>
    <row r="21" spans="1:9" ht="15.75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5.75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5.75" x14ac:dyDescent="0.25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ht="15.75" x14ac:dyDescent="0.25">
      <c r="A24" s="3" t="s">
        <v>27</v>
      </c>
      <c r="B24" s="1"/>
      <c r="C24" s="1"/>
      <c r="D24" s="1"/>
      <c r="E24" s="1"/>
      <c r="F24" s="1"/>
      <c r="G24" s="1"/>
      <c r="H24" s="1"/>
      <c r="I24" s="1"/>
    </row>
    <row r="25" spans="1:9" ht="15" x14ac:dyDescent="0.2">
      <c r="A25" s="3" t="s">
        <v>28</v>
      </c>
    </row>
  </sheetData>
  <mergeCells count="1">
    <mergeCell ref="B7:H7"/>
  </mergeCells>
  <pageMargins left="0.7" right="0.7" top="0.75" bottom="0.75" header="0.3" footer="0.3"/>
  <pageSetup scale="1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5"/>
  <sheetViews>
    <sheetView tabSelected="1" workbookViewId="0">
      <selection activeCell="B9" sqref="B9"/>
    </sheetView>
  </sheetViews>
  <sheetFormatPr defaultRowHeight="12.75" x14ac:dyDescent="0.2"/>
  <cols>
    <col min="1" max="1" width="40.42578125" customWidth="1"/>
    <col min="2" max="8" width="14.5703125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23.25" x14ac:dyDescent="0.35">
      <c r="A6" s="2" t="s">
        <v>13</v>
      </c>
      <c r="B6" s="2"/>
      <c r="C6" s="2"/>
      <c r="D6" s="1"/>
      <c r="E6" s="1"/>
      <c r="F6" s="1"/>
      <c r="G6" s="1"/>
      <c r="H6" s="1"/>
      <c r="I6" s="1"/>
    </row>
    <row r="7" spans="1:9" ht="15.75" x14ac:dyDescent="0.25">
      <c r="A7" s="1"/>
      <c r="B7" s="14" t="s">
        <v>14</v>
      </c>
      <c r="C7" s="14"/>
      <c r="D7" s="14"/>
      <c r="E7" s="14"/>
      <c r="F7" s="14"/>
      <c r="G7" s="14"/>
      <c r="H7" s="14"/>
      <c r="I7" s="1"/>
    </row>
    <row r="8" spans="1:9" ht="15.75" x14ac:dyDescent="0.25">
      <c r="A8" s="4"/>
      <c r="B8" s="4">
        <v>0</v>
      </c>
      <c r="C8" s="4">
        <v>1</v>
      </c>
      <c r="D8" s="4">
        <v>3</v>
      </c>
      <c r="E8" s="4">
        <v>5</v>
      </c>
      <c r="F8" s="4">
        <v>10</v>
      </c>
      <c r="G8" s="4">
        <v>15</v>
      </c>
      <c r="H8" s="4">
        <v>25</v>
      </c>
      <c r="I8" s="1"/>
    </row>
    <row r="9" spans="1:9" ht="15.75" x14ac:dyDescent="0.25">
      <c r="A9" s="5" t="s">
        <v>15</v>
      </c>
      <c r="B9" s="7">
        <v>250000</v>
      </c>
      <c r="C9" s="7">
        <v>250000</v>
      </c>
      <c r="D9" s="7">
        <v>250000</v>
      </c>
      <c r="E9" s="7">
        <v>250000</v>
      </c>
      <c r="F9" s="7">
        <v>250000</v>
      </c>
      <c r="G9" s="7">
        <v>250000</v>
      </c>
      <c r="H9" s="7">
        <v>250000</v>
      </c>
      <c r="I9" s="1"/>
    </row>
    <row r="10" spans="1:9" ht="15.75" x14ac:dyDescent="0.25">
      <c r="A10" s="5" t="s">
        <v>16</v>
      </c>
      <c r="B10" s="7">
        <v>25000</v>
      </c>
      <c r="C10" s="7">
        <v>25000</v>
      </c>
      <c r="D10" s="7">
        <v>25000</v>
      </c>
      <c r="E10" s="7">
        <v>25000</v>
      </c>
      <c r="F10" s="7">
        <v>25000</v>
      </c>
      <c r="G10" s="7">
        <v>25000</v>
      </c>
      <c r="H10" s="7">
        <v>25000</v>
      </c>
      <c r="I10" s="1"/>
    </row>
    <row r="11" spans="1:9" ht="15.75" x14ac:dyDescent="0.25">
      <c r="A11" s="5" t="s">
        <v>17</v>
      </c>
      <c r="B11" s="8">
        <f>+B8</f>
        <v>0</v>
      </c>
      <c r="C11" s="8">
        <f>+C8</f>
        <v>1</v>
      </c>
      <c r="D11" s="8">
        <f t="shared" ref="D11:H11" si="0">+D8</f>
        <v>3</v>
      </c>
      <c r="E11" s="8">
        <f t="shared" si="0"/>
        <v>5</v>
      </c>
      <c r="F11" s="8">
        <f t="shared" si="0"/>
        <v>10</v>
      </c>
      <c r="G11" s="8">
        <f t="shared" si="0"/>
        <v>15</v>
      </c>
      <c r="H11" s="8">
        <f t="shared" si="0"/>
        <v>25</v>
      </c>
      <c r="I11" s="1"/>
    </row>
    <row r="12" spans="1:9" ht="15.75" x14ac:dyDescent="0.25">
      <c r="A12" s="5" t="s">
        <v>18</v>
      </c>
      <c r="B12" s="7">
        <f>+(B9+B10)*B11</f>
        <v>0</v>
      </c>
      <c r="C12" s="7">
        <f>+(C9+C10)*C11</f>
        <v>275000</v>
      </c>
      <c r="D12" s="7">
        <f t="shared" ref="D12:H12" si="1">+(D9+D10)*D11</f>
        <v>825000</v>
      </c>
      <c r="E12" s="7">
        <f t="shared" si="1"/>
        <v>1375000</v>
      </c>
      <c r="F12" s="7">
        <f t="shared" si="1"/>
        <v>2750000</v>
      </c>
      <c r="G12" s="7">
        <f t="shared" si="1"/>
        <v>4125000</v>
      </c>
      <c r="H12" s="7">
        <f t="shared" si="1"/>
        <v>6875000</v>
      </c>
      <c r="I12" s="1"/>
    </row>
    <row r="13" spans="1:9" ht="15.75" x14ac:dyDescent="0.25">
      <c r="A13" s="5"/>
      <c r="B13" s="8"/>
      <c r="C13" s="8"/>
      <c r="D13" s="8"/>
      <c r="E13" s="8"/>
      <c r="F13" s="8"/>
      <c r="G13" s="8"/>
      <c r="H13" s="8"/>
      <c r="I13" s="1"/>
    </row>
    <row r="14" spans="1:9" ht="15.75" x14ac:dyDescent="0.25">
      <c r="A14" s="5" t="s">
        <v>19</v>
      </c>
      <c r="B14" s="7">
        <f>+(B9+B10)*3</f>
        <v>825000</v>
      </c>
      <c r="C14" s="7">
        <f>+(C9+C10)*3</f>
        <v>825000</v>
      </c>
      <c r="D14" s="7">
        <f t="shared" ref="D14:H14" si="2">+(D9+D10)*3</f>
        <v>825000</v>
      </c>
      <c r="E14" s="7">
        <f t="shared" si="2"/>
        <v>825000</v>
      </c>
      <c r="F14" s="7">
        <f t="shared" si="2"/>
        <v>825000</v>
      </c>
      <c r="G14" s="7">
        <f t="shared" si="2"/>
        <v>825000</v>
      </c>
      <c r="H14" s="7">
        <f t="shared" si="2"/>
        <v>825000</v>
      </c>
      <c r="I14" s="1"/>
    </row>
    <row r="15" spans="1:9" ht="15.75" x14ac:dyDescent="0.25">
      <c r="A15" s="5" t="s">
        <v>20</v>
      </c>
      <c r="B15" s="7">
        <f>+B14*0.75</f>
        <v>618750</v>
      </c>
      <c r="C15" s="7">
        <f>+C14*0.75</f>
        <v>618750</v>
      </c>
      <c r="D15" s="7">
        <f t="shared" ref="D15:H15" si="3">+D14*0.75</f>
        <v>618750</v>
      </c>
      <c r="E15" s="7">
        <f t="shared" si="3"/>
        <v>618750</v>
      </c>
      <c r="F15" s="7">
        <f t="shared" si="3"/>
        <v>618750</v>
      </c>
      <c r="G15" s="7">
        <f t="shared" si="3"/>
        <v>618750</v>
      </c>
      <c r="H15" s="7">
        <f t="shared" si="3"/>
        <v>618750</v>
      </c>
      <c r="I15" s="1"/>
    </row>
    <row r="16" spans="1:9" ht="15.75" x14ac:dyDescent="0.25">
      <c r="A16" s="5" t="s">
        <v>21</v>
      </c>
      <c r="B16" s="9">
        <v>0.44</v>
      </c>
      <c r="C16" s="9">
        <v>0.44</v>
      </c>
      <c r="D16" s="9">
        <v>0.44</v>
      </c>
      <c r="E16" s="9">
        <v>0.44</v>
      </c>
      <c r="F16" s="9">
        <v>0.44</v>
      </c>
      <c r="G16" s="9">
        <v>0.44</v>
      </c>
      <c r="H16" s="9"/>
      <c r="I16" s="1"/>
    </row>
    <row r="17" spans="1:9" ht="15.75" x14ac:dyDescent="0.25">
      <c r="A17" s="5" t="s">
        <v>22</v>
      </c>
      <c r="B17" s="7">
        <f>+B15*B16</f>
        <v>272250</v>
      </c>
      <c r="C17" s="7">
        <f>+C15*C16</f>
        <v>272250</v>
      </c>
      <c r="D17" s="7">
        <f t="shared" ref="D17:H17" si="4">+D15*D16</f>
        <v>272250</v>
      </c>
      <c r="E17" s="7">
        <f t="shared" si="4"/>
        <v>272250</v>
      </c>
      <c r="F17" s="7">
        <f t="shared" si="4"/>
        <v>272250</v>
      </c>
      <c r="G17" s="7">
        <f t="shared" si="4"/>
        <v>272250</v>
      </c>
      <c r="H17" s="7">
        <f t="shared" si="4"/>
        <v>0</v>
      </c>
      <c r="I17" s="1"/>
    </row>
    <row r="18" spans="1:9" ht="15.75" x14ac:dyDescent="0.25">
      <c r="A18" s="5" t="s">
        <v>23</v>
      </c>
      <c r="B18" s="8">
        <f>25-B8</f>
        <v>25</v>
      </c>
      <c r="C18" s="8">
        <f>25-C8</f>
        <v>24</v>
      </c>
      <c r="D18" s="8">
        <f t="shared" ref="D18:H18" si="5">25-D8</f>
        <v>22</v>
      </c>
      <c r="E18" s="8">
        <f t="shared" si="5"/>
        <v>20</v>
      </c>
      <c r="F18" s="8">
        <f t="shared" si="5"/>
        <v>15</v>
      </c>
      <c r="G18" s="8">
        <f t="shared" si="5"/>
        <v>10</v>
      </c>
      <c r="H18" s="8">
        <f t="shared" si="5"/>
        <v>0</v>
      </c>
      <c r="I18" s="1"/>
    </row>
    <row r="19" spans="1:9" ht="15.75" x14ac:dyDescent="0.25">
      <c r="A19" s="5" t="s">
        <v>24</v>
      </c>
      <c r="B19" s="7">
        <f>+B17*B18</f>
        <v>6806250</v>
      </c>
      <c r="C19" s="7">
        <f>+C17*C18</f>
        <v>6534000</v>
      </c>
      <c r="D19" s="7">
        <f t="shared" ref="D19:H19" si="6">+D17*D18</f>
        <v>5989500</v>
      </c>
      <c r="E19" s="7">
        <f t="shared" si="6"/>
        <v>5445000</v>
      </c>
      <c r="F19" s="7">
        <f t="shared" si="6"/>
        <v>4083750</v>
      </c>
      <c r="G19" s="7">
        <f t="shared" si="6"/>
        <v>2722500</v>
      </c>
      <c r="H19" s="7">
        <f t="shared" si="6"/>
        <v>0</v>
      </c>
      <c r="I19" s="1"/>
    </row>
    <row r="20" spans="1:9" ht="15.75" x14ac:dyDescent="0.25">
      <c r="A20" s="5" t="s">
        <v>25</v>
      </c>
      <c r="B20" s="6">
        <f>+B19+B12</f>
        <v>6806250</v>
      </c>
      <c r="C20" s="6">
        <f>+C19+C12</f>
        <v>6809000</v>
      </c>
      <c r="D20" s="6">
        <f t="shared" ref="D20:H20" si="7">+D19+D12</f>
        <v>6814500</v>
      </c>
      <c r="E20" s="6">
        <f t="shared" si="7"/>
        <v>6820000</v>
      </c>
      <c r="F20" s="6">
        <f t="shared" si="7"/>
        <v>6833750</v>
      </c>
      <c r="G20" s="6">
        <f t="shared" si="7"/>
        <v>6847500</v>
      </c>
      <c r="H20" s="6">
        <f t="shared" si="7"/>
        <v>6875000</v>
      </c>
      <c r="I20" s="1"/>
    </row>
    <row r="21" spans="1:9" ht="15.75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5.75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5.75" x14ac:dyDescent="0.25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ht="15.75" x14ac:dyDescent="0.25">
      <c r="A24" s="3" t="s">
        <v>27</v>
      </c>
      <c r="B24" s="1"/>
      <c r="C24" s="1"/>
      <c r="D24" s="1"/>
      <c r="E24" s="1"/>
      <c r="F24" s="1"/>
      <c r="G24" s="1"/>
      <c r="H24" s="1"/>
      <c r="I24" s="1"/>
    </row>
    <row r="25" spans="1:9" ht="15" x14ac:dyDescent="0.2">
      <c r="A25" s="3" t="s">
        <v>28</v>
      </c>
    </row>
  </sheetData>
  <mergeCells count="1">
    <mergeCell ref="B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Half Retire 3%</vt:lpstr>
      <vt:lpstr>Half Retire 5%</vt:lpstr>
      <vt:lpstr>Half Retire 7%</vt:lpstr>
      <vt:lpstr>Half Retire 10%</vt:lpstr>
      <vt:lpstr>Half Retire 12%</vt:lpstr>
      <vt:lpstr>Half Retire BE</vt:lpstr>
    </vt:vector>
  </TitlesOfParts>
  <Manager/>
  <Company>CEO Focus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Muehlhausen</dc:creator>
  <cp:keywords/>
  <dc:description/>
  <cp:lastModifiedBy>Jim Muehlhausen</cp:lastModifiedBy>
  <cp:revision/>
  <dcterms:created xsi:type="dcterms:W3CDTF">2009-04-27T13:42:24Z</dcterms:created>
  <dcterms:modified xsi:type="dcterms:W3CDTF">2021-06-28T12:26:19Z</dcterms:modified>
  <cp:category/>
  <cp:contentStatus/>
</cp:coreProperties>
</file>